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Šios_darbaknygės" defaultThemeVersion="124226"/>
  <mc:AlternateContent xmlns:mc="http://schemas.openxmlformats.org/markup-compatibility/2006">
    <mc:Choice Requires="x15">
      <x15ac:absPath xmlns:x15ac="http://schemas.microsoft.com/office/spreadsheetml/2010/11/ac" url="C:\Users\Vartotoja\Desktop\25 TARYBOS POSĖDIS\SP\J. Sakavičienė\"/>
    </mc:Choice>
  </mc:AlternateContent>
  <bookViews>
    <workbookView xWindow="0" yWindow="0" windowWidth="15312" windowHeight="5004"/>
  </bookViews>
  <sheets>
    <sheet name="Paaisk lent 2021-04-30" sheetId="122" r:id="rId1"/>
  </sheets>
  <definedNames>
    <definedName name="_xlnm.Print_Area" localSheetId="0">'Paaisk lent 2021-04-30'!$A$1:$H$27</definedName>
    <definedName name="_xlnm.Print_Titles" localSheetId="0">'Paaisk lent 2021-04-30'!$10:$10</definedName>
  </definedNames>
  <calcPr calcId="152511" fullCalcOnLoad="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D24" i="122" l="1"/>
  <c r="E26" i="122" s="1"/>
  <c r="C13" i="122"/>
  <c r="F13" i="122"/>
  <c r="E24" i="122"/>
  <c r="C23" i="122"/>
  <c r="F23" i="122" s="1"/>
  <c r="C22" i="122"/>
  <c r="F22" i="122"/>
  <c r="C21" i="122"/>
  <c r="F21" i="122" s="1"/>
  <c r="C20" i="122"/>
  <c r="F20" i="122"/>
  <c r="C19" i="122"/>
  <c r="F19" i="122" s="1"/>
  <c r="C18" i="122"/>
  <c r="F18" i="122"/>
  <c r="C17" i="122"/>
  <c r="F17" i="122" s="1"/>
  <c r="C16" i="122"/>
  <c r="F16" i="122"/>
  <c r="C15" i="122"/>
  <c r="F15" i="122" s="1"/>
  <c r="C14" i="122"/>
  <c r="F14" i="122"/>
  <c r="C12" i="122"/>
  <c r="F12" i="122" s="1"/>
  <c r="C11" i="122"/>
  <c r="F11" i="122"/>
  <c r="F24" i="122" l="1"/>
</calcChain>
</file>

<file path=xl/sharedStrings.xml><?xml version="1.0" encoding="utf-8"?>
<sst xmlns="http://purl.oclc.org/ooxml/spreadsheetml/main" count="41" uniqueCount="30">
  <si>
    <t>Padidėjo</t>
  </si>
  <si>
    <t>Sumažėjo</t>
  </si>
  <si>
    <t>Iš viso:</t>
  </si>
  <si>
    <t>Kėdainių r. Krakių Mikalojaus Katkaus gimnazija</t>
  </si>
  <si>
    <t>Kėdainių r. Surviliškio Vinco Svirskio pagrindinė mokykla</t>
  </si>
  <si>
    <t>Kėdainių Juozo Paukštelio progimnazija</t>
  </si>
  <si>
    <t>Kėdainių r. Akademijos gimnazija</t>
  </si>
  <si>
    <t>Kėdainių r. Šėtos gimnazija</t>
  </si>
  <si>
    <t>Kėdainių r. Labūnavos pagrindinė mokykla</t>
  </si>
  <si>
    <t>Kėdainių r. Truskavos pagrindinė mokykla</t>
  </si>
  <si>
    <t>Paaiškinamoji lentelė</t>
  </si>
  <si>
    <t xml:space="preserve">KĖDAINIŲ RAJONO SAVIVALDYBĖS </t>
  </si>
  <si>
    <t>DIDŽIAUSIAS LEISTINAS VALSTYBĖS TARNAUTOJŲ PAREIGYBIŲ IR DARBUOTOJŲ,</t>
  </si>
  <si>
    <t>DIRBANČIŲ PAGAL DARBO SUTARTIS IR GAUNANČIŲ UŽMOKESTĮ</t>
  </si>
  <si>
    <t xml:space="preserve">IŠ SAVIVALDYBĖS BIUDŽETO, SKAIČIUS </t>
  </si>
  <si>
    <t>Įstaigos pavadinimas</t>
  </si>
  <si>
    <t>Pastabos</t>
  </si>
  <si>
    <t>Didėja/mažėja</t>
  </si>
  <si>
    <t>Kėdainių lopšelis-darželis „Aviliukas“</t>
  </si>
  <si>
    <t>Kėdainių lopšelis-darželis „Pasaka“</t>
  </si>
  <si>
    <t>Kėdainių lopšelis-darželis „Vyturėlis“</t>
  </si>
  <si>
    <t>Kėdainių lopšelis-darželis „Žilvitis“</t>
  </si>
  <si>
    <t>Kėdainių rajono Vilainių mokykla-darželis „Obelėlė“</t>
  </si>
  <si>
    <t>Lietuvos sporto universiteto Kėdainių „Aušros“ progimnazija</t>
  </si>
  <si>
    <t>2021 m. asignavimų planas darbo užmokesčiui ir įmokoms soc draudimui (tūkst. Eur)</t>
  </si>
  <si>
    <t>ML-10,1</t>
  </si>
  <si>
    <t>ML-5,1</t>
  </si>
  <si>
    <t>Siūloma įsteigti naujas mokytojų padėjėjų pareigybes 2021 metais, siekiant padidinti mokinių, turinčių specialiųjų ugdymosi poreikių, įtrauktį švietime.</t>
  </si>
  <si>
    <t>Didžiausias leistinas valstybės tarnautojų ir darbuotojų pareigybių skaičius (išskyrus lankomosios priežiūros ir viešųjų darbų darbuotojus)                                 202-12-18 Nr. TS-290</t>
  </si>
  <si>
    <t>Didžiausias leistinas valstybės tarnautojų ir darbuotojų pareigybių skaičius (išskyrus lankomosios priežiūros ir viešųjų darbų darbuotojus)                                  2021-04-30 Nr. SP-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</si>
</sst>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82" formatCode="0.0"/>
  </numFmts>
  <fonts count="7" x14ac:knownFonts="1">
    <font>
      <sz val="10"/>
      <name val="Arial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8"/>
      <name val="Arial"/>
      <family val="2"/>
      <charset val="186"/>
    </font>
    <font>
      <b/>
      <sz val="10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2" fontId="2" fillId="0" borderId="0" xfId="0" applyNumberFormat="1" applyFont="1" applyFill="1"/>
    <xf numFmtId="0" fontId="1" fillId="0" borderId="1" xfId="0" applyFont="1" applyFill="1" applyBorder="1" applyAlignment="1">
      <alignment horizontal="left" vertical="center" wrapText="1"/>
    </xf>
    <xf numFmtId="182" fontId="2" fillId="0" borderId="0" xfId="0" applyNumberFormat="1" applyFont="1" applyFill="1"/>
    <xf numFmtId="182" fontId="1" fillId="0" borderId="0" xfId="0" applyNumberFormat="1" applyFont="1" applyFill="1"/>
    <xf numFmtId="0" fontId="1" fillId="0" borderId="0" xfId="0" applyFont="1" applyFill="1" applyAlignment="1">
      <alignment vertical="center"/>
    </xf>
    <xf numFmtId="182" fontId="1" fillId="0" borderId="1" xfId="0" applyNumberFormat="1" applyFont="1" applyFill="1" applyBorder="1" applyAlignment="1">
      <alignment wrapText="1"/>
    </xf>
    <xf numFmtId="182" fontId="1" fillId="0" borderId="1" xfId="0" applyNumberFormat="1" applyFont="1" applyFill="1" applyBorder="1"/>
    <xf numFmtId="182" fontId="1" fillId="0" borderId="1" xfId="0" applyNumberFormat="1" applyFont="1" applyFill="1" applyBorder="1" applyAlignment="1">
      <alignment vertical="center" wrapText="1"/>
    </xf>
    <xf numFmtId="182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/>
    <xf numFmtId="2" fontId="1" fillId="0" borderId="1" xfId="0" applyNumberFormat="1" applyFont="1" applyFill="1" applyBorder="1"/>
    <xf numFmtId="0" fontId="2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right" vertical="center"/>
    </xf>
    <xf numFmtId="2" fontId="1" fillId="0" borderId="1" xfId="0" applyNumberFormat="1" applyFont="1" applyFill="1" applyBorder="1" applyAlignment="1">
      <alignment horizontal="right" vertical="center"/>
    </xf>
    <xf numFmtId="182" fontId="1" fillId="0" borderId="1" xfId="0" applyNumberFormat="1" applyFont="1" applyFill="1" applyBorder="1" applyAlignment="1">
      <alignment horizontal="right" vertical="center"/>
    </xf>
    <xf numFmtId="2" fontId="2" fillId="0" borderId="1" xfId="0" applyNumberFormat="1" applyFont="1" applyFill="1" applyBorder="1"/>
    <xf numFmtId="0" fontId="1" fillId="0" borderId="0" xfId="0" applyFont="1" applyFill="1" applyBorder="1"/>
    <xf numFmtId="2" fontId="1" fillId="0" borderId="0" xfId="0" applyNumberFormat="1" applyFont="1" applyFill="1" applyBorder="1"/>
    <xf numFmtId="0" fontId="1" fillId="0" borderId="0" xfId="0" applyFont="1" applyFill="1" applyBorder="1" applyAlignment="1">
      <alignment horizontal="right"/>
    </xf>
    <xf numFmtId="182" fontId="1" fillId="0" borderId="0" xfId="0" applyNumberFormat="1" applyFont="1" applyFill="1" applyBorder="1"/>
    <xf numFmtId="2" fontId="2" fillId="0" borderId="1" xfId="0" applyNumberFormat="1" applyFont="1" applyFill="1" applyBorder="1" applyAlignment="1">
      <alignment horizontal="right"/>
    </xf>
    <xf numFmtId="2" fontId="1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right" vertical="center"/>
    </xf>
    <xf numFmtId="2" fontId="1" fillId="0" borderId="1" xfId="0" applyNumberFormat="1" applyFont="1" applyFill="1" applyBorder="1" applyAlignment="1">
      <alignment horizontal="right"/>
    </xf>
    <xf numFmtId="182" fontId="2" fillId="0" borderId="1" xfId="0" applyNumberFormat="1" applyFont="1" applyFill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14" fontId="2" fillId="0" borderId="0" xfId="0" applyNumberFormat="1" applyFont="1" applyFill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K27"/>
  <sheetViews>
    <sheetView tabSelected="1" workbookViewId="0">
      <selection activeCell="O23" sqref="O23"/>
    </sheetView>
  </sheetViews>
  <sheetFormatPr defaultColWidth="9.109375" defaultRowHeight="13.2" x14ac:dyDescent="0.25"/>
  <cols>
    <col min="1" max="1" width="4.6640625" style="1" customWidth="1"/>
    <col min="2" max="2" width="29.88671875" style="1" customWidth="1"/>
    <col min="3" max="3" width="16.6640625" style="1" customWidth="1"/>
    <col min="4" max="4" width="7.6640625" style="1" customWidth="1"/>
    <col min="5" max="5" width="7.33203125" style="1" customWidth="1"/>
    <col min="6" max="6" width="17.109375" style="1" customWidth="1"/>
    <col min="7" max="7" width="12.6640625" style="1" customWidth="1"/>
    <col min="8" max="8" width="43.33203125" style="1" customWidth="1"/>
    <col min="9" max="9" width="7.33203125" style="1" customWidth="1"/>
    <col min="10" max="10" width="9.33203125" style="1" customWidth="1"/>
    <col min="11" max="16384" width="9.109375" style="1"/>
  </cols>
  <sheetData>
    <row r="1" spans="1:11" x14ac:dyDescent="0.25">
      <c r="H1" s="4" t="s">
        <v>10</v>
      </c>
    </row>
    <row r="2" spans="1:11" ht="12.75" customHeight="1" x14ac:dyDescent="0.25">
      <c r="A2" s="43" t="s">
        <v>11</v>
      </c>
      <c r="B2" s="43"/>
      <c r="C2" s="43"/>
      <c r="D2" s="43"/>
      <c r="E2" s="43"/>
      <c r="F2" s="43"/>
      <c r="G2" s="43"/>
      <c r="H2" s="43"/>
    </row>
    <row r="3" spans="1:11" ht="12.75" customHeight="1" x14ac:dyDescent="0.25">
      <c r="A3" s="43" t="s">
        <v>12</v>
      </c>
      <c r="B3" s="43"/>
      <c r="C3" s="43"/>
      <c r="D3" s="43"/>
      <c r="E3" s="43"/>
      <c r="F3" s="43"/>
      <c r="G3" s="43"/>
      <c r="H3" s="43"/>
    </row>
    <row r="4" spans="1:11" ht="12.75" customHeight="1" x14ac:dyDescent="0.25">
      <c r="A4" s="43" t="s">
        <v>13</v>
      </c>
      <c r="B4" s="43"/>
      <c r="C4" s="43"/>
      <c r="D4" s="43"/>
      <c r="E4" s="43"/>
      <c r="F4" s="43"/>
      <c r="G4" s="43"/>
      <c r="H4" s="43"/>
    </row>
    <row r="5" spans="1:11" ht="12.75" customHeight="1" x14ac:dyDescent="0.25">
      <c r="A5" s="44" t="s">
        <v>14</v>
      </c>
      <c r="B5" s="44"/>
      <c r="C5" s="44"/>
      <c r="D5" s="44"/>
      <c r="E5" s="44"/>
      <c r="F5" s="44"/>
      <c r="G5" s="44"/>
      <c r="H5" s="44"/>
    </row>
    <row r="6" spans="1:11" ht="12.75" customHeight="1" x14ac:dyDescent="0.25">
      <c r="A6" s="45"/>
      <c r="B6" s="43"/>
      <c r="C6" s="43"/>
      <c r="D6" s="3"/>
      <c r="E6" s="3"/>
      <c r="F6" s="3"/>
      <c r="G6" s="3"/>
    </row>
    <row r="7" spans="1:11" ht="12.75" customHeight="1" x14ac:dyDescent="0.25">
      <c r="A7" s="46"/>
      <c r="B7" s="47" t="s">
        <v>15</v>
      </c>
      <c r="C7" s="36" t="s">
        <v>28</v>
      </c>
      <c r="D7" s="34" t="s">
        <v>0</v>
      </c>
      <c r="E7" s="34" t="s">
        <v>1</v>
      </c>
      <c r="F7" s="36" t="s">
        <v>29</v>
      </c>
      <c r="G7" s="38" t="s">
        <v>24</v>
      </c>
      <c r="H7" s="39" t="s">
        <v>16</v>
      </c>
    </row>
    <row r="8" spans="1:11" x14ac:dyDescent="0.25">
      <c r="A8" s="46"/>
      <c r="B8" s="47"/>
      <c r="C8" s="37"/>
      <c r="D8" s="35"/>
      <c r="E8" s="35"/>
      <c r="F8" s="37"/>
      <c r="G8" s="38"/>
      <c r="H8" s="39"/>
    </row>
    <row r="9" spans="1:11" ht="71.25" customHeight="1" x14ac:dyDescent="0.25">
      <c r="A9" s="46"/>
      <c r="B9" s="47"/>
      <c r="C9" s="37"/>
      <c r="D9" s="35"/>
      <c r="E9" s="35"/>
      <c r="F9" s="37"/>
      <c r="G9" s="38"/>
      <c r="H9" s="39"/>
    </row>
    <row r="10" spans="1:11" x14ac:dyDescent="0.25">
      <c r="A10" s="5">
        <v>1</v>
      </c>
      <c r="B10" s="5">
        <v>2</v>
      </c>
      <c r="C10" s="5">
        <v>3</v>
      </c>
      <c r="D10" s="5">
        <v>4</v>
      </c>
      <c r="E10" s="5">
        <v>5</v>
      </c>
      <c r="F10" s="5">
        <v>6</v>
      </c>
      <c r="G10" s="5">
        <v>7</v>
      </c>
      <c r="H10" s="5">
        <v>8</v>
      </c>
    </row>
    <row r="11" spans="1:11" ht="16.5" customHeight="1" x14ac:dyDescent="0.25">
      <c r="A11" s="19">
        <v>1</v>
      </c>
      <c r="B11" s="8" t="s">
        <v>18</v>
      </c>
      <c r="C11" s="22">
        <f>41.48-0.5</f>
        <v>40.98</v>
      </c>
      <c r="D11" s="16">
        <v>0.5</v>
      </c>
      <c r="E11" s="30"/>
      <c r="F11" s="22">
        <f>+C11+D11-E11</f>
        <v>41.48</v>
      </c>
      <c r="G11" s="21" t="s">
        <v>26</v>
      </c>
      <c r="H11" s="40" t="s">
        <v>27</v>
      </c>
    </row>
    <row r="12" spans="1:11" x14ac:dyDescent="0.25">
      <c r="A12" s="19">
        <v>2</v>
      </c>
      <c r="B12" s="14" t="s">
        <v>19</v>
      </c>
      <c r="C12" s="15">
        <f>44.5-1</f>
        <v>43.5</v>
      </c>
      <c r="D12" s="16">
        <v>1</v>
      </c>
      <c r="E12" s="22"/>
      <c r="F12" s="23">
        <f t="shared" ref="F12:F23" si="0">+C12+D12-E12</f>
        <v>44.5</v>
      </c>
      <c r="G12" s="21" t="s">
        <v>25</v>
      </c>
      <c r="H12" s="41"/>
      <c r="I12" s="10"/>
      <c r="J12" s="10"/>
      <c r="K12" s="10"/>
    </row>
    <row r="13" spans="1:11" x14ac:dyDescent="0.25">
      <c r="A13" s="19">
        <v>6</v>
      </c>
      <c r="B13" s="13" t="s">
        <v>20</v>
      </c>
      <c r="C13" s="20">
        <f>49.24-1</f>
        <v>48.24</v>
      </c>
      <c r="D13" s="16">
        <v>1</v>
      </c>
      <c r="E13" s="22"/>
      <c r="F13" s="22">
        <f t="shared" si="0"/>
        <v>49.24</v>
      </c>
      <c r="G13" s="21" t="s">
        <v>25</v>
      </c>
      <c r="H13" s="41"/>
      <c r="I13" s="10"/>
      <c r="J13" s="10"/>
      <c r="K13" s="10"/>
    </row>
    <row r="14" spans="1:11" x14ac:dyDescent="0.25">
      <c r="A14" s="19">
        <v>7</v>
      </c>
      <c r="B14" s="13" t="s">
        <v>21</v>
      </c>
      <c r="C14" s="15">
        <f>45.9-1</f>
        <v>44.9</v>
      </c>
      <c r="D14" s="16">
        <v>1</v>
      </c>
      <c r="E14" s="22"/>
      <c r="F14" s="23">
        <f t="shared" si="0"/>
        <v>45.9</v>
      </c>
      <c r="G14" s="21" t="s">
        <v>25</v>
      </c>
      <c r="H14" s="41"/>
      <c r="I14" s="10"/>
      <c r="J14" s="10"/>
      <c r="K14" s="10"/>
    </row>
    <row r="15" spans="1:11" ht="26.4" x14ac:dyDescent="0.25">
      <c r="A15" s="19">
        <v>8</v>
      </c>
      <c r="B15" s="12" t="s">
        <v>22</v>
      </c>
      <c r="C15" s="20">
        <f>44.52-1</f>
        <v>43.52</v>
      </c>
      <c r="D15" s="16">
        <v>1</v>
      </c>
      <c r="E15" s="22"/>
      <c r="F15" s="22">
        <f t="shared" si="0"/>
        <v>44.52</v>
      </c>
      <c r="G15" s="21" t="s">
        <v>25</v>
      </c>
      <c r="H15" s="41"/>
      <c r="I15" s="10"/>
      <c r="J15" s="10"/>
      <c r="K15" s="10"/>
    </row>
    <row r="16" spans="1:11" x14ac:dyDescent="0.25">
      <c r="A16" s="19">
        <v>11</v>
      </c>
      <c r="B16" s="14" t="s">
        <v>6</v>
      </c>
      <c r="C16" s="20">
        <f>106.05-1</f>
        <v>105.05</v>
      </c>
      <c r="D16" s="16">
        <v>1</v>
      </c>
      <c r="E16" s="22"/>
      <c r="F16" s="22">
        <f t="shared" si="0"/>
        <v>106.05</v>
      </c>
      <c r="G16" s="21" t="s">
        <v>25</v>
      </c>
      <c r="H16" s="41"/>
      <c r="I16" s="10"/>
      <c r="J16" s="10"/>
      <c r="K16" s="10"/>
    </row>
    <row r="17" spans="1:11" ht="26.4" x14ac:dyDescent="0.25">
      <c r="A17" s="19">
        <v>13</v>
      </c>
      <c r="B17" s="12" t="s">
        <v>3</v>
      </c>
      <c r="C17" s="20">
        <f>101.67-0.5</f>
        <v>101.17</v>
      </c>
      <c r="D17" s="16">
        <v>0.5</v>
      </c>
      <c r="E17" s="22"/>
      <c r="F17" s="22">
        <f t="shared" si="0"/>
        <v>101.67</v>
      </c>
      <c r="G17" s="21" t="s">
        <v>26</v>
      </c>
      <c r="H17" s="41"/>
      <c r="I17" s="10"/>
      <c r="J17" s="10"/>
      <c r="K17" s="10"/>
    </row>
    <row r="18" spans="1:11" x14ac:dyDescent="0.25">
      <c r="A18" s="19">
        <v>14</v>
      </c>
      <c r="B18" s="13" t="s">
        <v>7</v>
      </c>
      <c r="C18" s="20">
        <f>58.57-0.5</f>
        <v>58.07</v>
      </c>
      <c r="D18" s="16">
        <v>0.5</v>
      </c>
      <c r="E18" s="22"/>
      <c r="F18" s="22">
        <f t="shared" si="0"/>
        <v>58.57</v>
      </c>
      <c r="G18" s="21" t="s">
        <v>26</v>
      </c>
      <c r="H18" s="41"/>
      <c r="I18" s="10"/>
      <c r="J18" s="10"/>
      <c r="K18" s="10"/>
    </row>
    <row r="19" spans="1:11" ht="26.4" x14ac:dyDescent="0.25">
      <c r="A19" s="6">
        <v>15</v>
      </c>
      <c r="B19" s="14" t="s">
        <v>23</v>
      </c>
      <c r="C19" s="20">
        <f>111.37-0.5</f>
        <v>110.87</v>
      </c>
      <c r="D19" s="16">
        <v>0.5</v>
      </c>
      <c r="E19" s="22"/>
      <c r="F19" s="22">
        <f t="shared" si="0"/>
        <v>111.37</v>
      </c>
      <c r="G19" s="21" t="s">
        <v>26</v>
      </c>
      <c r="H19" s="41"/>
      <c r="I19" s="10"/>
      <c r="J19" s="10"/>
      <c r="K19" s="10"/>
    </row>
    <row r="20" spans="1:11" ht="26.4" x14ac:dyDescent="0.25">
      <c r="A20" s="6">
        <v>17</v>
      </c>
      <c r="B20" s="14" t="s">
        <v>5</v>
      </c>
      <c r="C20" s="22">
        <f>79.62-1</f>
        <v>78.62</v>
      </c>
      <c r="D20" s="16">
        <v>1</v>
      </c>
      <c r="E20" s="31"/>
      <c r="F20" s="22">
        <f t="shared" si="0"/>
        <v>79.62</v>
      </c>
      <c r="G20" s="21" t="s">
        <v>25</v>
      </c>
      <c r="H20" s="41"/>
      <c r="I20" s="11"/>
    </row>
    <row r="21" spans="1:11" ht="26.4" x14ac:dyDescent="0.25">
      <c r="A21" s="6">
        <v>19</v>
      </c>
      <c r="B21" s="12" t="s">
        <v>8</v>
      </c>
      <c r="C21" s="17">
        <f>87.09-1</f>
        <v>86.09</v>
      </c>
      <c r="D21" s="16">
        <v>1</v>
      </c>
      <c r="E21" s="24"/>
      <c r="F21" s="22">
        <f t="shared" si="0"/>
        <v>87.09</v>
      </c>
      <c r="G21" s="21" t="s">
        <v>25</v>
      </c>
      <c r="H21" s="41"/>
      <c r="J21" s="10"/>
    </row>
    <row r="22" spans="1:11" ht="26.4" x14ac:dyDescent="0.25">
      <c r="A22" s="6">
        <v>21</v>
      </c>
      <c r="B22" s="12" t="s">
        <v>4</v>
      </c>
      <c r="C22" s="32">
        <f>36.59-0.5</f>
        <v>36.090000000000003</v>
      </c>
      <c r="D22" s="16">
        <v>0.5</v>
      </c>
      <c r="E22" s="17"/>
      <c r="F22" s="22">
        <f t="shared" si="0"/>
        <v>36.590000000000003</v>
      </c>
      <c r="G22" s="21" t="s">
        <v>26</v>
      </c>
      <c r="H22" s="41"/>
    </row>
    <row r="23" spans="1:11" ht="26.4" x14ac:dyDescent="0.25">
      <c r="A23" s="6">
        <v>22</v>
      </c>
      <c r="B23" s="12" t="s">
        <v>9</v>
      </c>
      <c r="C23" s="32">
        <f>30.28-0.5</f>
        <v>29.78</v>
      </c>
      <c r="D23" s="16">
        <v>0.5</v>
      </c>
      <c r="E23" s="17"/>
      <c r="F23" s="22">
        <f t="shared" si="0"/>
        <v>30.28</v>
      </c>
      <c r="G23" s="21" t="s">
        <v>26</v>
      </c>
      <c r="H23" s="42"/>
    </row>
    <row r="24" spans="1:11" x14ac:dyDescent="0.25">
      <c r="A24" s="16"/>
      <c r="B24" s="18" t="s">
        <v>2</v>
      </c>
      <c r="C24" s="24">
        <v>2479.09</v>
      </c>
      <c r="D24" s="18">
        <f>SUM(D11:D23)</f>
        <v>10</v>
      </c>
      <c r="E24" s="18">
        <f>SUM(E11:E23)</f>
        <v>0</v>
      </c>
      <c r="F24" s="29">
        <f>+C24+D24-E24</f>
        <v>2489.09</v>
      </c>
      <c r="G24" s="33">
        <v>101.3</v>
      </c>
      <c r="H24" s="16"/>
    </row>
    <row r="25" spans="1:11" x14ac:dyDescent="0.25">
      <c r="A25" s="25"/>
      <c r="B25" s="25"/>
      <c r="C25" s="26"/>
      <c r="D25" s="27"/>
      <c r="E25" s="25"/>
      <c r="F25" s="27"/>
      <c r="G25" s="28"/>
      <c r="H25" s="25"/>
    </row>
    <row r="26" spans="1:11" x14ac:dyDescent="0.25">
      <c r="D26" s="2" t="s">
        <v>17</v>
      </c>
      <c r="E26" s="9">
        <f>+D24-E24</f>
        <v>10</v>
      </c>
      <c r="F26" s="2"/>
      <c r="G26" s="10"/>
    </row>
    <row r="27" spans="1:11" x14ac:dyDescent="0.25">
      <c r="C27" s="7"/>
      <c r="G27" s="10"/>
    </row>
  </sheetData>
  <mergeCells count="14">
    <mergeCell ref="A2:H2"/>
    <mergeCell ref="A3:H3"/>
    <mergeCell ref="A4:H4"/>
    <mergeCell ref="A5:H5"/>
    <mergeCell ref="A6:C6"/>
    <mergeCell ref="A7:A9"/>
    <mergeCell ref="B7:B9"/>
    <mergeCell ref="C7:C9"/>
    <mergeCell ref="D7:D9"/>
    <mergeCell ref="E7:E9"/>
    <mergeCell ref="F7:F9"/>
    <mergeCell ref="G7:G9"/>
    <mergeCell ref="H7:H9"/>
    <mergeCell ref="H11:H23"/>
  </mergeCells>
  <pageMargins left="0.70866141732283472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2</vt:i4>
      </vt:variant>
    </vt:vector>
  </HeadingPairs>
  <TitlesOfParts>
    <vt:vector size="3" baseType="lpstr">
      <vt:lpstr>Paaisk lent 2021-04-30</vt:lpstr>
      <vt:lpstr>'Paaisk lent 2021-04-30'!Print_Area</vt:lpstr>
      <vt:lpstr>'Paaisk lent 2021-04-30'!Print_Titles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Sakaviciene</dc:creator>
  <cp:lastModifiedBy>Vartotoja</cp:lastModifiedBy>
  <cp:lastPrinted>2021-04-15T07:13:10Z</cp:lastPrinted>
  <dcterms:created xsi:type="dcterms:W3CDTF">2006-12-08T13:31:51Z</dcterms:created>
  <dcterms:modified xsi:type="dcterms:W3CDTF">2021-04-19T04:52:48Z</dcterms:modified>
</cp:coreProperties>
</file>