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rtotoja\Desktop\34 POSĖDIS\SP\TS\"/>
    </mc:Choice>
  </mc:AlternateContent>
  <bookViews>
    <workbookView xWindow="0" yWindow="0" windowWidth="19200" windowHeight="7248"/>
  </bookViews>
  <sheets>
    <sheet name="TS-32" sheetId="15" r:id="rId1"/>
  </sheets>
  <definedNames>
    <definedName name="_xlnm._FilterDatabase" localSheetId="0" hidden="1">'TS-32'!$A$7:$G$120</definedName>
    <definedName name="_xlnm.Print_Titles" localSheetId="0">'TS-32'!$7:$7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5" l="1"/>
  <c r="F36" i="15"/>
  <c r="E78" i="15" l="1"/>
  <c r="F78" i="15"/>
  <c r="D68" i="15"/>
  <c r="E68" i="15"/>
  <c r="F68" i="15"/>
  <c r="C68" i="15"/>
  <c r="G119" i="15"/>
  <c r="G118" i="15"/>
  <c r="G117" i="15"/>
  <c r="G116" i="15"/>
  <c r="F115" i="15"/>
  <c r="E115" i="15"/>
  <c r="D115" i="15"/>
  <c r="G114" i="15"/>
  <c r="G113" i="15"/>
  <c r="G112" i="15"/>
  <c r="F111" i="15"/>
  <c r="E111" i="15"/>
  <c r="D111" i="15"/>
  <c r="G110" i="15"/>
  <c r="G109" i="15"/>
  <c r="G108" i="15"/>
  <c r="G107" i="15"/>
  <c r="G106" i="15"/>
  <c r="G105" i="15"/>
  <c r="G104" i="15"/>
  <c r="F103" i="15"/>
  <c r="E103" i="15"/>
  <c r="D103" i="15"/>
  <c r="G102" i="15"/>
  <c r="G101" i="15"/>
  <c r="G100" i="15"/>
  <c r="G99" i="15"/>
  <c r="G98" i="15"/>
  <c r="G97" i="15"/>
  <c r="F96" i="15"/>
  <c r="E96" i="15"/>
  <c r="D96" i="15"/>
  <c r="G95" i="15"/>
  <c r="G94" i="15"/>
  <c r="G93" i="15"/>
  <c r="G92" i="15"/>
  <c r="G91" i="15"/>
  <c r="G90" i="15"/>
  <c r="G89" i="15"/>
  <c r="F88" i="15"/>
  <c r="E88" i="15"/>
  <c r="D88" i="15"/>
  <c r="G87" i="15"/>
  <c r="G86" i="15"/>
  <c r="G85" i="15"/>
  <c r="G84" i="15"/>
  <c r="F83" i="15"/>
  <c r="E83" i="15"/>
  <c r="D83" i="15"/>
  <c r="G82" i="15"/>
  <c r="G81" i="15"/>
  <c r="G80" i="15"/>
  <c r="G79" i="15"/>
  <c r="D78" i="15"/>
  <c r="G77" i="15"/>
  <c r="G76" i="15"/>
  <c r="G75" i="15"/>
  <c r="G74" i="15"/>
  <c r="G73" i="15"/>
  <c r="G72" i="15"/>
  <c r="G71" i="15"/>
  <c r="G70" i="15"/>
  <c r="G69" i="15"/>
  <c r="G67" i="15"/>
  <c r="G66" i="15"/>
  <c r="F65" i="15"/>
  <c r="E65" i="15"/>
  <c r="D65" i="15"/>
  <c r="C65" i="15"/>
  <c r="G64" i="15"/>
  <c r="G63" i="15"/>
  <c r="G62" i="15"/>
  <c r="G61" i="15"/>
  <c r="G60" i="15"/>
  <c r="G59" i="15"/>
  <c r="G58" i="15"/>
  <c r="G57" i="15"/>
  <c r="G56" i="15"/>
  <c r="G55" i="15"/>
  <c r="F54" i="15"/>
  <c r="E54" i="15"/>
  <c r="D54" i="15"/>
  <c r="C54" i="15"/>
  <c r="G53" i="15"/>
  <c r="G52" i="15"/>
  <c r="G51" i="15"/>
  <c r="G50" i="15"/>
  <c r="G49" i="15"/>
  <c r="G48" i="15"/>
  <c r="G47" i="15"/>
  <c r="G46" i="15"/>
  <c r="G45" i="15"/>
  <c r="G44" i="15"/>
  <c r="F43" i="15"/>
  <c r="E43" i="15"/>
  <c r="D43" i="15"/>
  <c r="C43" i="15"/>
  <c r="G41" i="15"/>
  <c r="F40" i="15"/>
  <c r="E40" i="15"/>
  <c r="D40" i="15"/>
  <c r="G39" i="15"/>
  <c r="F38" i="15"/>
  <c r="E38" i="15"/>
  <c r="D38" i="15"/>
  <c r="C38" i="15"/>
  <c r="F37" i="15"/>
  <c r="E37" i="15"/>
  <c r="D37" i="15"/>
  <c r="C37" i="15"/>
  <c r="F35" i="15"/>
  <c r="E35" i="15"/>
  <c r="D35" i="15"/>
  <c r="C35" i="15"/>
  <c r="G31" i="15"/>
  <c r="G30" i="15"/>
  <c r="G29" i="15"/>
  <c r="F28" i="15"/>
  <c r="E28" i="15"/>
  <c r="D28" i="15"/>
  <c r="C28" i="15"/>
  <c r="G27" i="15"/>
  <c r="G26" i="15"/>
  <c r="G25" i="15"/>
  <c r="D24" i="15"/>
  <c r="C24" i="15"/>
  <c r="C36" i="15" s="1"/>
  <c r="G23" i="15"/>
  <c r="F22" i="15"/>
  <c r="E22" i="15"/>
  <c r="G21" i="15"/>
  <c r="G20" i="15"/>
  <c r="G19" i="15"/>
  <c r="G18" i="15"/>
  <c r="F17" i="15"/>
  <c r="E17" i="15"/>
  <c r="D17" i="15"/>
  <c r="C17" i="15"/>
  <c r="G16" i="15"/>
  <c r="G15" i="15"/>
  <c r="G14" i="15"/>
  <c r="G13" i="15"/>
  <c r="F12" i="15"/>
  <c r="E12" i="15"/>
  <c r="D12" i="15"/>
  <c r="C12" i="15"/>
  <c r="G10" i="15"/>
  <c r="G9" i="15"/>
  <c r="D42" i="15" l="1"/>
  <c r="G24" i="15"/>
  <c r="G36" i="15" s="1"/>
  <c r="D36" i="15"/>
  <c r="D34" i="15" s="1"/>
  <c r="G68" i="15"/>
  <c r="G17" i="15"/>
  <c r="D22" i="15"/>
  <c r="D8" i="15" s="1"/>
  <c r="F34" i="15"/>
  <c r="F8" i="15"/>
  <c r="G65" i="15"/>
  <c r="E8" i="15"/>
  <c r="G37" i="15"/>
  <c r="G40" i="15"/>
  <c r="G12" i="15"/>
  <c r="G111" i="15"/>
  <c r="G78" i="15"/>
  <c r="C42" i="15"/>
  <c r="G96" i="15"/>
  <c r="G28" i="15"/>
  <c r="E34" i="15"/>
  <c r="G88" i="15"/>
  <c r="C22" i="15"/>
  <c r="C8" i="15" s="1"/>
  <c r="F42" i="15"/>
  <c r="E42" i="15"/>
  <c r="G35" i="15"/>
  <c r="C34" i="15"/>
  <c r="G103" i="15"/>
  <c r="G38" i="15"/>
  <c r="G22" i="15"/>
  <c r="G43" i="15"/>
  <c r="G54" i="15"/>
  <c r="G83" i="15"/>
  <c r="G115" i="15"/>
  <c r="F33" i="15" l="1"/>
  <c r="E33" i="15"/>
  <c r="G8" i="15"/>
  <c r="G42" i="15"/>
  <c r="G34" i="15"/>
  <c r="D33" i="15"/>
  <c r="C33" i="15"/>
  <c r="G33" i="15" l="1"/>
</calcChain>
</file>

<file path=xl/sharedStrings.xml><?xml version="1.0" encoding="utf-8"?>
<sst xmlns="http://schemas.openxmlformats.org/spreadsheetml/2006/main" count="233" uniqueCount="220">
  <si>
    <t>tūkst.Eur</t>
  </si>
  <si>
    <t>Eil. Nr.</t>
  </si>
  <si>
    <t>Įsigytas (atstatytas) ilgalaikis turtas</t>
  </si>
  <si>
    <t>Tęstinių investicijų įgyvendinimas</t>
  </si>
  <si>
    <t>1.</t>
  </si>
  <si>
    <t>Ilgalaikio turto įsigijimo šaltiniai</t>
  </si>
  <si>
    <t>1.1.</t>
  </si>
  <si>
    <t>Ilgalaikio turto nusidėvėjimo lėšos</t>
  </si>
  <si>
    <t>1.1.1.</t>
  </si>
  <si>
    <t>iš šio skaičiaus paviršinių nuotekų ilgalaikio turto nusidėvėjimo lėšos</t>
  </si>
  <si>
    <t>1.2.</t>
  </si>
  <si>
    <t>Valstybės subsidijų ir dotacijų lėšos</t>
  </si>
  <si>
    <t>1.3.</t>
  </si>
  <si>
    <t xml:space="preserve">Savivaldybės subsidijų ir dotacijų lėšos </t>
  </si>
  <si>
    <t>1.3.1.</t>
  </si>
  <si>
    <t>Lėšos  projektui "Kėdainių miesto  paviršinių nuotekų tinklų rekonstrukcija ir plėtra"</t>
  </si>
  <si>
    <t>1.3.2.</t>
  </si>
  <si>
    <t>Lėšos projektui  "Vandentiekio ir buitinių  nuotekų  infrast. rekonstrukcija ir plėtra Šėtos miestelyje, Kunionių k. bei Kėdainių mieste</t>
  </si>
  <si>
    <t>1.3.3.</t>
  </si>
  <si>
    <t>Lėšos projektui "Kėdainių  miesto  VĮ rekonstrukcija"</t>
  </si>
  <si>
    <t>1.3.4.</t>
  </si>
  <si>
    <t>Lėšos projektui "Nuotekų  valyklos rekonstrukcija  Akademijos  mstl.  Kėdainių raj."</t>
  </si>
  <si>
    <t>1.4.</t>
  </si>
  <si>
    <t>Paskolos investicijų projektams įgyvendinti</t>
  </si>
  <si>
    <t>1.4.1.</t>
  </si>
  <si>
    <t>1.4.2.</t>
  </si>
  <si>
    <t>1.4.3.</t>
  </si>
  <si>
    <t>1.4.4.</t>
  </si>
  <si>
    <t>1.5.</t>
  </si>
  <si>
    <t>Europos sąjungos fondų lėšos</t>
  </si>
  <si>
    <t>1.5.1.</t>
  </si>
  <si>
    <t>1.5.2.</t>
  </si>
  <si>
    <t>1.5.3.</t>
  </si>
  <si>
    <t>1.5.4.</t>
  </si>
  <si>
    <t>1.5.5.</t>
  </si>
  <si>
    <t>Lėšos  projektui "Buitinių nuotekų šalinimo  tinklų  Babėnų g. Kėdainių m.  statyba"</t>
  </si>
  <si>
    <t>1.6.</t>
  </si>
  <si>
    <t>Kitos nuosavos lėšos</t>
  </si>
  <si>
    <t>1.6.1.</t>
  </si>
  <si>
    <t>1.6.2.</t>
  </si>
  <si>
    <t>1.6.3.</t>
  </si>
  <si>
    <t>2.</t>
  </si>
  <si>
    <t>Lėšų panaudojimas</t>
  </si>
  <si>
    <t>2.1.</t>
  </si>
  <si>
    <t>2.1.1.</t>
  </si>
  <si>
    <t>2.1.2.</t>
  </si>
  <si>
    <t>Lėšos projektui  "Vandentieklio ir buitinių  nuotekų  infrast. rekonstrukcija ir plėtra Šėtos miestelyje, Kunionių k. bei Kėdainių mieste</t>
  </si>
  <si>
    <t>2.1.3.</t>
  </si>
  <si>
    <t>2.1.4.</t>
  </si>
  <si>
    <t>2.1.5.</t>
  </si>
  <si>
    <t>2.1.6.</t>
  </si>
  <si>
    <t>Paskolų grąžinimui</t>
  </si>
  <si>
    <t>2.1.6.1.</t>
  </si>
  <si>
    <t>2.2.</t>
  </si>
  <si>
    <t>Ilgalaikiam turtui įsigyti ir atnaujinti (renovuoti)</t>
  </si>
  <si>
    <t>2.2.1.</t>
  </si>
  <si>
    <t>2.2.1.1.</t>
  </si>
  <si>
    <t>2.2.1.2</t>
  </si>
  <si>
    <t>Rekonstruoti vandentiekio ir  nuotekų tinklus Biliūno g. Kėdainiuose</t>
  </si>
  <si>
    <t>2.2.1.6</t>
  </si>
  <si>
    <t>2.2.1.7</t>
  </si>
  <si>
    <t>Perkloti vandentiekio liniją Šėtos g 91  (D200)</t>
  </si>
  <si>
    <t>2.2.1.9.</t>
  </si>
  <si>
    <t>Atjungti Lipliūnuose vandens kolonėlę  ir   įrengti vandentiekio įvadus ir nuotekų tinklus į gyvenamą namą</t>
  </si>
  <si>
    <t>Rekonstruoti buitinius nuotekų tinklus prie  Josvainių g. 38 a</t>
  </si>
  <si>
    <t>Rekonstruoti vandentiekio tinklus  į miesto katilinę</t>
  </si>
  <si>
    <t>Pakeisti Šėtos g. buitinių nuotekų šulinius, liukus ir dangčius</t>
  </si>
  <si>
    <t xml:space="preserve">Rekonstruoti  lietaus nuotekų tinklus Tilto g. Kėdainiuose </t>
  </si>
  <si>
    <t>2.2.2.</t>
  </si>
  <si>
    <t>Vandentiekio ir buitinių nuotekų tinklų plėtra</t>
  </si>
  <si>
    <t>2.2.2.2.</t>
  </si>
  <si>
    <t>2.2.2.3.</t>
  </si>
  <si>
    <t xml:space="preserve">Įrengti  vandentiekio ir nuotekų tinklus Pajieslio k. Žemdirbių, Alyvų, Jieslos g. </t>
  </si>
  <si>
    <t>2.2.2.4.</t>
  </si>
  <si>
    <t>2.2.2.5.</t>
  </si>
  <si>
    <t>Įrengti  buitinių nuotekų tinklus Sirutiškio k. Sodų, Vilties, Daškonių g.</t>
  </si>
  <si>
    <t>2.2.2.6.</t>
  </si>
  <si>
    <t>Įrengti vandentiekio ir buitinių nuotekų tinklus Gudžiūnų kaime Naujojoje g.</t>
  </si>
  <si>
    <t>2.2.2.8.</t>
  </si>
  <si>
    <t>Suprojektuoti ir įrengti inžinerinius tinklus Kėdainių miesto vakariniame kvartale (Paukštelio g.)</t>
  </si>
  <si>
    <t>2.2.2.10.</t>
  </si>
  <si>
    <t xml:space="preserve">Įrengti vandentiekio ir nuotekų tinklus Šėtos miestelyje (Kauno, Ukmergės ,Ramygalos  gatvėse) </t>
  </si>
  <si>
    <t>2.2.3.</t>
  </si>
  <si>
    <t>Valymo  įrenginių rekonstrukcija</t>
  </si>
  <si>
    <t>2.2.3.1.</t>
  </si>
  <si>
    <t>2.2.3.2.</t>
  </si>
  <si>
    <t>2.2.4.</t>
  </si>
  <si>
    <t>Valdymo sistemų modernizavimas</t>
  </si>
  <si>
    <t>2.2.4.1.</t>
  </si>
  <si>
    <t>2.2.4.2.</t>
  </si>
  <si>
    <t>Įrengti vandens slėgio  matavimo ir duomenų perdavimo sistemas Pramonės rajone, Babėnuose ir Vilainiuose</t>
  </si>
  <si>
    <t>2.2.4.3.</t>
  </si>
  <si>
    <t>2.2.4.4.</t>
  </si>
  <si>
    <t>2.2.4.5.</t>
  </si>
  <si>
    <t>Automatizuoti  Labūnavos valymo įrenginių darbą</t>
  </si>
  <si>
    <t>2.2.4.6.</t>
  </si>
  <si>
    <t>2.2.4.7.</t>
  </si>
  <si>
    <t xml:space="preserve">Įrengti nuotolines duomenų nuskaitymo sistemas  vandens gerinimo stotyse </t>
  </si>
  <si>
    <t>2.2.4.8.</t>
  </si>
  <si>
    <t>Įrengti Smilgos vandenvietės vaizdo perdavimo ir apšvietimo sistemas</t>
  </si>
  <si>
    <t>2.2.5.</t>
  </si>
  <si>
    <t>Vandens gerininmo stočių įrengimas ir rekonstrukcija</t>
  </si>
  <si>
    <t>2.2.5.1.</t>
  </si>
  <si>
    <t>Pastatyti vandens gerinimo stotį Pilionių -Jaunakaimio kaime</t>
  </si>
  <si>
    <t>2.2.5.2.</t>
  </si>
  <si>
    <t>2.2.5.3.</t>
  </si>
  <si>
    <t>Pastatyti vandens gerininimo stotį Taujankų kaime</t>
  </si>
  <si>
    <t>2.2.5.4.</t>
  </si>
  <si>
    <t>Pastatyti vandens gerinimo stotį Apytalaukio kaime</t>
  </si>
  <si>
    <t>Pastatyti vandens gerinimo stotį Pamėklių kaime</t>
  </si>
  <si>
    <t>2.2.6.</t>
  </si>
  <si>
    <t>Transporto  priemonių atnaujinimas</t>
  </si>
  <si>
    <t>2.2.6.1.</t>
  </si>
  <si>
    <t>Lengvieji automobiliai: energetinei tarnybai ir apakaitos prietaisų statymo tarnybai</t>
  </si>
  <si>
    <t>2.2.6.2.</t>
  </si>
  <si>
    <t>Lengvieji automobiliai: mechaninei tarnybai ir kontrolieriams</t>
  </si>
  <si>
    <t>2.2.6.3.</t>
  </si>
  <si>
    <t>Lengvasis ir krovininis automobilis  Dotnuvos  zonai</t>
  </si>
  <si>
    <t>2.2.6.4.</t>
  </si>
  <si>
    <t>Rotacinė žoliapjovė "Kioti"</t>
  </si>
  <si>
    <t>2.2.7.</t>
  </si>
  <si>
    <t>2.2.7.1.</t>
  </si>
  <si>
    <t>Naujų buitinių apskaitos prietaisų įsigijimas (200 vnt./metus)</t>
  </si>
  <si>
    <t>Apskaitos  prietaisų su nuotoliniu duomenų nuskaitymu įsigijimas</t>
  </si>
  <si>
    <t>2.2.7.3.</t>
  </si>
  <si>
    <t>Debitomačių  valymo įrenginiams įsigijimas</t>
  </si>
  <si>
    <t>2.2.8.</t>
  </si>
  <si>
    <t>Kompiuterinės technikos atnaujinimas (3-4 vnt./metus)</t>
  </si>
  <si>
    <t>2.2.9.</t>
  </si>
  <si>
    <t>Kompiuterinių programų atnaujinimas</t>
  </si>
  <si>
    <t>2.2.10.</t>
  </si>
  <si>
    <t>2.2.11.</t>
  </si>
  <si>
    <t>Kito ilgalaikio turto įsigijimas, atnaujinimas (baldai, kondicionieriai ir pan)</t>
  </si>
  <si>
    <t>2.2.12.</t>
  </si>
  <si>
    <t>2.2.12.1.</t>
  </si>
  <si>
    <t xml:space="preserve">Mineralizatorius </t>
  </si>
  <si>
    <t>2.2.12.2.</t>
  </si>
  <si>
    <t>Oksimetras nešiojamas</t>
  </si>
  <si>
    <t>2.2.12.3.</t>
  </si>
  <si>
    <t>Spinta reagentams su ištraukimu</t>
  </si>
  <si>
    <t>2.2.12.4.</t>
  </si>
  <si>
    <t>Riebalų ekstraktorius</t>
  </si>
  <si>
    <t>2.2.12.5.</t>
  </si>
  <si>
    <t>2.2.12.6.</t>
  </si>
  <si>
    <t>Spec šaldytuvas mėginiams</t>
  </si>
  <si>
    <t>2.2.13.</t>
  </si>
  <si>
    <t>Miesto nuotekų valymo įrenginių, mechanizmų keitimas, įsigijimas</t>
  </si>
  <si>
    <t>2.2.13.1.</t>
  </si>
  <si>
    <t>Maišyklės (galingumas 3kw) 12vnt.</t>
  </si>
  <si>
    <t>2.2.13.2.</t>
  </si>
  <si>
    <t>Maišyklės (galingumas 2kw) 5vnt.</t>
  </si>
  <si>
    <t>2.2.13.3.</t>
  </si>
  <si>
    <t>Recirkuliaciniai siurbliai (galingumas 5kw) 4vnt.</t>
  </si>
  <si>
    <t>2.2.13.4.</t>
  </si>
  <si>
    <t>Recirkuliaciniai siurbliai (galingumas 3kw) 4vnt.</t>
  </si>
  <si>
    <t>2.2.13.5.</t>
  </si>
  <si>
    <t>Siurbliai, atliekantys perpumpavimo funkciją (7vnt.)</t>
  </si>
  <si>
    <t>2.2.13.6.</t>
  </si>
  <si>
    <t>Sraigtinis transporteris</t>
  </si>
  <si>
    <t>2.2.13.7.</t>
  </si>
  <si>
    <t>Biodujų ir sieros analizatorius</t>
  </si>
  <si>
    <t>2.2.14.</t>
  </si>
  <si>
    <t>Nuotekų ir vandens siurblinių remonto darbai</t>
  </si>
  <si>
    <t>2.2.14.1.</t>
  </si>
  <si>
    <t xml:space="preserve">Siurblių keitimas nuotekų siurblinėse </t>
  </si>
  <si>
    <t>2.2.14.2.</t>
  </si>
  <si>
    <t>Siurblių keitimas vandens siurblinėse</t>
  </si>
  <si>
    <t>2.2.14.3.</t>
  </si>
  <si>
    <t>Pavara sklendės užsklandai PS-1 siurblinėje</t>
  </si>
  <si>
    <t>2.2.15.</t>
  </si>
  <si>
    <t>Kitos investicijos</t>
  </si>
  <si>
    <t>2.2.15.1</t>
  </si>
  <si>
    <t>2.2.15.2.</t>
  </si>
  <si>
    <t>Įrengti naują vandens gręžinį, nugeležinimo stotį ir nuotekų siurblinę Šėtos gyvenvietėje</t>
  </si>
  <si>
    <t>2.2.15.3.</t>
  </si>
  <si>
    <t xml:space="preserve">Įrengti Krakių  miestelio vandentiekio ir nuotekų tinklus Klaipėdos,Lauko, Neries, P.Lukšio gatvėse </t>
  </si>
  <si>
    <t>Suprojektuoti naujus vandentiekio tinklus  Kęstučio-Birutės gatvėse</t>
  </si>
  <si>
    <t>Modernizuoti miesto pramoninę siurblinę įdiegiant SCR 311 siurblių valdymo sistemą</t>
  </si>
  <si>
    <t>Rekonstruoti Kęstučio gatvės nuotekų siurblinę</t>
  </si>
  <si>
    <t>Vandens distiliatorius su vidine talpa</t>
  </si>
  <si>
    <t>Rekonstruoti  vandentiekio tinklus Chemikų- Respublikos kvartale</t>
  </si>
  <si>
    <t>2.2.4.9.</t>
  </si>
  <si>
    <t>2.2..2.7.</t>
  </si>
  <si>
    <t>Ankstesniais laikotarpiais sukauptos lėšos.  Projektas"Nuotekų  valyklos rekonstrukcija  Akademijos  mstl.  Kėdainių raj."</t>
  </si>
  <si>
    <t>Ankstesniais laikotarpiais sukauptos piniginės lėšos. Projektas "Vandentiekio ir buitinių  nuotekų  infrast. rekonstrukcija ir plėtra Šėtos miestelyje, Kunionių k. bei Kėdainių mieste"</t>
  </si>
  <si>
    <t>2.2.1.10.</t>
  </si>
  <si>
    <t>2.2.15.4.</t>
  </si>
  <si>
    <t>2020 m.</t>
  </si>
  <si>
    <t>2021 m.</t>
  </si>
  <si>
    <t>2022 m.</t>
  </si>
  <si>
    <t>2021-2022 m.</t>
  </si>
  <si>
    <t>2.2.2.1.</t>
  </si>
  <si>
    <t>2.2.2.9.</t>
  </si>
  <si>
    <t>2.2.7.2.</t>
  </si>
  <si>
    <t xml:space="preserve"> </t>
  </si>
  <si>
    <t xml:space="preserve">UAB "Kėdainių vandenys" 2020-2022 metų veiklos plano rodikliai      </t>
  </si>
  <si>
    <t>Vandentiekio ir nuotekų tinklų rekonstravimas</t>
  </si>
  <si>
    <t>Rekonstruoti Liepų alėjos  vandentiekio  įvadą (linija į katilinę)</t>
  </si>
  <si>
    <t>2.2.1.3</t>
  </si>
  <si>
    <t>2.2.1.4</t>
  </si>
  <si>
    <t>2.2.1.5</t>
  </si>
  <si>
    <t>Rekonstruoti vandentiekio tinklą (D100) Pelėdnagiuose,  Koncevičiaus g. 10    (po namu)</t>
  </si>
  <si>
    <t>2.2.1.8</t>
  </si>
  <si>
    <t>Plėsti vandentiekio  tinklus Kalnaberžės kaime</t>
  </si>
  <si>
    <t>Rekonstruoti  nuotekų siurblių valdymo sistemas  Dotnuvos, Beržų pagrindinėse ir Akademijos II siurblinėje</t>
  </si>
  <si>
    <t>Apskaitos prietaisų įsigijimas</t>
  </si>
  <si>
    <t>Įrangos (prietaisų) darbo įrankių tarnyboms atnaujinimas, įsigijimas</t>
  </si>
  <si>
    <t>Laboratorinės įrangos atnaujinimas</t>
  </si>
  <si>
    <t>Investicijos plėtros projektams įgyvendinti</t>
  </si>
  <si>
    <t>Parengti techninį projektą vandentiekio ir  nuotekų tinklų įrengimui Dotnuvos  miestelio Tilto g. ir Vingio g.</t>
  </si>
  <si>
    <t>Rekonstruoti Dotnuvos km. valymo įrenginius</t>
  </si>
  <si>
    <t>Rekonstruoti Labūnavos vandens gerinimo stotį</t>
  </si>
  <si>
    <t>Rekonstruoti Labūnavos nuotekų siurblinę</t>
  </si>
  <si>
    <t>Įrengti vandens gręžinį, vandens gerinimo stotį, vandens ėmimo kolonėlę Gineitų k., Vilainių sen.</t>
  </si>
  <si>
    <t xml:space="preserve">Parengti techninį projektą administracinio pastato rekonstrukcijai pritaikant žalios energijos panaudojimą iš atsinaujinančių šaltinių </t>
  </si>
  <si>
    <t>UAB "Kėdainių vandenys" 2020-2022 m. veiklos plano priedas</t>
  </si>
  <si>
    <t>Investiciniams projektams "Kėdainių miesto  paviršinių nuotekų tinklų rekonstrukcija ir plėtra", "Vandentieklio ir buitinių  nuotekų  infrast. rekonstrukcija ir plėtra Šėtos miestelyje, Kunionių k. bei Kėdainių mieste'</t>
  </si>
  <si>
    <t>Rekonstruoti Ažytėnų km. valymo įrenginius</t>
  </si>
  <si>
    <t>Ankstesniais laikotarpiais sukauptos piniginės lėšos.</t>
  </si>
  <si>
    <t>Parengti techninį projektą vandentiekio tinklų įrengimui nuo Paobelio iki Pelėdnagių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</si>
</sst>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83">
    <xf numFmtId="0" fontId="0" fillId="0" borderId="0" xfId="0"/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4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165" fontId="2" fillId="0" borderId="0" xfId="0" applyNumberFormat="1" applyFont="1" applyFill="1" applyAlignment="1" applyProtection="1">
      <alignment horizontal="center" vertical="center"/>
      <protection hidden="1"/>
    </xf>
    <xf numFmtId="4" fontId="2" fillId="0" borderId="0" xfId="0" applyNumberFormat="1" applyFont="1" applyFill="1" applyAlignment="1" applyProtection="1">
      <alignment horizontal="center" vertical="center"/>
      <protection hidden="1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3" fontId="5" fillId="0" borderId="1" xfId="0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 wrapText="1" readingOrder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locked="0"/>
    </xf>
    <xf numFmtId="164" fontId="2" fillId="0" borderId="1" xfId="1" applyFont="1" applyFill="1" applyBorder="1" applyAlignment="1" applyProtection="1">
      <alignment vertical="center"/>
      <protection hidden="1"/>
    </xf>
    <xf numFmtId="164" fontId="2" fillId="0" borderId="0" xfId="1" applyFont="1" applyFill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Alignment="1">
      <alignment horizontal="center"/>
    </xf>
    <xf numFmtId="3" fontId="6" fillId="0" borderId="1" xfId="0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3" fontId="2" fillId="0" borderId="3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Fill="1" applyBorder="1" applyAlignment="1" applyProtection="1">
      <alignment horizontal="center" vertical="top" wrapText="1"/>
      <protection hidden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vertical="center"/>
      <protection hidden="1"/>
    </xf>
    <xf numFmtId="3" fontId="5" fillId="0" borderId="2" xfId="0" applyNumberFormat="1" applyFont="1" applyFill="1" applyBorder="1" applyAlignment="1" applyProtection="1">
      <alignment horizontal="center" vertical="center"/>
      <protection hidden="1"/>
    </xf>
    <xf numFmtId="3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Fill="1" applyAlignment="1" applyProtection="1">
      <alignment vertical="center" wrapText="1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3" fontId="5" fillId="0" borderId="5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horizontal="center" vertical="center"/>
      <protection hidden="1"/>
    </xf>
    <xf numFmtId="14" fontId="6" fillId="0" borderId="4" xfId="0" applyNumberFormat="1" applyFont="1" applyFill="1" applyBorder="1" applyAlignment="1" applyProtection="1">
      <alignment horizontal="center" vertical="center"/>
      <protection hidden="1"/>
    </xf>
    <xf numFmtId="3" fontId="5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hidden="1"/>
    </xf>
    <xf numFmtId="3" fontId="2" fillId="0" borderId="7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3" fontId="5" fillId="0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5" xfId="0" applyNumberFormat="1" applyFont="1" applyFill="1" applyBorder="1" applyAlignment="1" applyProtection="1">
      <alignment horizontal="center" vertical="center"/>
      <protection hidden="1"/>
    </xf>
    <xf numFmtId="14" fontId="5" fillId="0" borderId="4" xfId="0" applyNumberFormat="1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vertical="center"/>
      <protection hidden="1"/>
    </xf>
    <xf numFmtId="3" fontId="2" fillId="0" borderId="11" xfId="0" applyNumberFormat="1" applyFont="1" applyFill="1" applyBorder="1" applyAlignment="1" applyProtection="1">
      <alignment horizontal="center" vertical="center"/>
      <protection hidden="1"/>
    </xf>
    <xf numFmtId="3" fontId="2" fillId="0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Fill="1" applyBorder="1" applyAlignment="1" applyProtection="1">
      <alignment horizontal="center" vertical="center"/>
      <protection hidden="1"/>
    </xf>
    <xf numFmtId="0" fontId="5" fillId="0" borderId="14" xfId="0" applyFont="1" applyFill="1" applyBorder="1" applyAlignment="1" applyProtection="1">
      <alignment horizontal="center" vertical="center" wrapText="1"/>
      <protection hidden="1"/>
    </xf>
    <xf numFmtId="4" fontId="5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vertical="center"/>
      <protection hidden="1"/>
    </xf>
    <xf numFmtId="165" fontId="3" fillId="0" borderId="0" xfId="0" applyNumberFormat="1" applyFont="1" applyFill="1" applyAlignment="1" applyProtection="1">
      <alignment horizontal="left" vertical="center"/>
      <protection hidden="1"/>
    </xf>
    <xf numFmtId="4" fontId="2" fillId="0" borderId="0" xfId="0" applyNumberFormat="1" applyFont="1" applyFill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3">
    <cellStyle name="Įprastas" xfId="0" builtinId="0"/>
    <cellStyle name="Kablelis" xfId="1" builtinId="3"/>
    <cellStyle name="Normal 2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"/>
  <sheetViews>
    <sheetView tabSelected="1" zoomScale="117" zoomScaleNormal="117" workbookViewId="0">
      <selection activeCell="B16" sqref="B16"/>
    </sheetView>
  </sheetViews>
  <sheetFormatPr defaultColWidth="9.109375" defaultRowHeight="13.2" x14ac:dyDescent="0.3"/>
  <cols>
    <col min="1" max="1" width="8.6640625" style="1" customWidth="1"/>
    <col min="2" max="2" width="92.88671875" style="2" customWidth="1"/>
    <col min="3" max="4" width="13.6640625" style="1" customWidth="1"/>
    <col min="5" max="5" width="13.6640625" style="6" customWidth="1"/>
    <col min="6" max="6" width="15.6640625" style="1" customWidth="1"/>
    <col min="7" max="7" width="16.21875" style="1" customWidth="1"/>
    <col min="8" max="16384" width="9.109375" style="2"/>
  </cols>
  <sheetData>
    <row r="1" spans="1:7" ht="13.8" x14ac:dyDescent="0.3">
      <c r="E1" s="3"/>
      <c r="F1" s="4"/>
      <c r="G1" s="4"/>
    </row>
    <row r="2" spans="1:7" ht="13.8" customHeight="1" x14ac:dyDescent="0.3">
      <c r="E2" s="2"/>
      <c r="F2" s="80" t="s">
        <v>215</v>
      </c>
      <c r="G2" s="80"/>
    </row>
    <row r="3" spans="1:7" ht="17.399999999999999" customHeight="1" x14ac:dyDescent="0.3">
      <c r="E3" s="52"/>
      <c r="F3" s="80"/>
      <c r="G3" s="80"/>
    </row>
    <row r="4" spans="1:7" ht="15" customHeight="1" x14ac:dyDescent="0.3">
      <c r="A4" s="81" t="s">
        <v>194</v>
      </c>
      <c r="B4" s="81"/>
      <c r="C4" s="81"/>
      <c r="D4" s="81"/>
      <c r="E4" s="7"/>
      <c r="F4" s="7"/>
      <c r="G4" s="7"/>
    </row>
    <row r="5" spans="1:7" ht="9.6" customHeight="1" x14ac:dyDescent="0.3">
      <c r="B5" s="82" t="s">
        <v>195</v>
      </c>
      <c r="C5" s="82"/>
      <c r="D5" s="82"/>
      <c r="E5" s="82"/>
      <c r="F5" s="82"/>
      <c r="G5" s="82"/>
    </row>
    <row r="6" spans="1:7" ht="21.6" customHeight="1" thickBot="1" x14ac:dyDescent="0.3">
      <c r="B6" s="44"/>
      <c r="C6" s="43"/>
      <c r="D6" s="8"/>
      <c r="F6" s="28"/>
      <c r="G6" s="1" t="s">
        <v>0</v>
      </c>
    </row>
    <row r="7" spans="1:7" ht="50.4" customHeight="1" thickBot="1" x14ac:dyDescent="0.35">
      <c r="A7" s="73" t="s">
        <v>1</v>
      </c>
      <c r="B7" s="74" t="s">
        <v>2</v>
      </c>
      <c r="C7" s="75" t="s">
        <v>3</v>
      </c>
      <c r="D7" s="75" t="s">
        <v>187</v>
      </c>
      <c r="E7" s="76" t="s">
        <v>188</v>
      </c>
      <c r="F7" s="75" t="s">
        <v>189</v>
      </c>
      <c r="G7" s="77" t="s">
        <v>190</v>
      </c>
    </row>
    <row r="8" spans="1:7" s="11" customFormat="1" ht="16.05" customHeight="1" x14ac:dyDescent="0.3">
      <c r="A8" s="62" t="s">
        <v>4</v>
      </c>
      <c r="B8" s="49" t="s">
        <v>5</v>
      </c>
      <c r="C8" s="50">
        <f t="shared" ref="C8:G8" si="0">C9+C12+C17+C22+C28</f>
        <v>5196</v>
      </c>
      <c r="D8" s="50">
        <f t="shared" si="0"/>
        <v>4249</v>
      </c>
      <c r="E8" s="50">
        <f t="shared" si="0"/>
        <v>4894</v>
      </c>
      <c r="F8" s="50">
        <f t="shared" si="0"/>
        <v>1580</v>
      </c>
      <c r="G8" s="63">
        <f t="shared" si="0"/>
        <v>10723</v>
      </c>
    </row>
    <row r="9" spans="1:7" s="11" customFormat="1" ht="16.05" customHeight="1" x14ac:dyDescent="0.3">
      <c r="A9" s="53" t="s">
        <v>6</v>
      </c>
      <c r="B9" s="10" t="s">
        <v>7</v>
      </c>
      <c r="C9" s="12">
        <v>155</v>
      </c>
      <c r="D9" s="12">
        <v>536</v>
      </c>
      <c r="E9" s="12">
        <v>536</v>
      </c>
      <c r="F9" s="12">
        <v>536</v>
      </c>
      <c r="G9" s="54">
        <f>D9+E9+F9</f>
        <v>1608</v>
      </c>
    </row>
    <row r="10" spans="1:7" ht="16.05" customHeight="1" x14ac:dyDescent="0.3">
      <c r="A10" s="55" t="s">
        <v>8</v>
      </c>
      <c r="B10" s="14" t="s">
        <v>9</v>
      </c>
      <c r="C10" s="36">
        <v>0</v>
      </c>
      <c r="D10" s="29">
        <v>26</v>
      </c>
      <c r="E10" s="29">
        <v>26</v>
      </c>
      <c r="F10" s="29">
        <v>26</v>
      </c>
      <c r="G10" s="54">
        <f>D10+E10+F10</f>
        <v>78</v>
      </c>
    </row>
    <row r="11" spans="1:7" ht="16.05" customHeight="1" x14ac:dyDescent="0.25">
      <c r="A11" s="56" t="s">
        <v>10</v>
      </c>
      <c r="B11" s="15" t="s">
        <v>11</v>
      </c>
      <c r="C11" s="13"/>
      <c r="D11" s="30"/>
      <c r="E11" s="30"/>
      <c r="F11" s="30"/>
      <c r="G11" s="57"/>
    </row>
    <row r="12" spans="1:7" s="11" customFormat="1" ht="16.05" customHeight="1" x14ac:dyDescent="0.3">
      <c r="A12" s="53" t="s">
        <v>12</v>
      </c>
      <c r="B12" s="10" t="s">
        <v>13</v>
      </c>
      <c r="C12" s="12">
        <f>C13+C14+C15+C16</f>
        <v>765</v>
      </c>
      <c r="D12" s="12">
        <f t="shared" ref="D12:G12" si="1">D13+D14+D15+D16</f>
        <v>540</v>
      </c>
      <c r="E12" s="12">
        <f t="shared" si="1"/>
        <v>547</v>
      </c>
      <c r="F12" s="12">
        <f t="shared" si="1"/>
        <v>82</v>
      </c>
      <c r="G12" s="54">
        <f t="shared" si="1"/>
        <v>1169</v>
      </c>
    </row>
    <row r="13" spans="1:7" s="16" customFormat="1" ht="16.05" customHeight="1" x14ac:dyDescent="0.3">
      <c r="A13" s="55" t="s">
        <v>14</v>
      </c>
      <c r="B13" s="17" t="s">
        <v>15</v>
      </c>
      <c r="C13" s="37">
        <v>177</v>
      </c>
      <c r="D13" s="29">
        <v>112</v>
      </c>
      <c r="E13" s="29">
        <v>138</v>
      </c>
      <c r="F13" s="29">
        <v>14</v>
      </c>
      <c r="G13" s="57">
        <f>D13+E13+F13</f>
        <v>264</v>
      </c>
    </row>
    <row r="14" spans="1:7" s="16" customFormat="1" ht="22.8" customHeight="1" x14ac:dyDescent="0.3">
      <c r="A14" s="55" t="s">
        <v>16</v>
      </c>
      <c r="B14" s="17" t="s">
        <v>17</v>
      </c>
      <c r="C14" s="37">
        <v>588</v>
      </c>
      <c r="D14" s="29">
        <v>308</v>
      </c>
      <c r="E14" s="29">
        <v>80</v>
      </c>
      <c r="F14" s="29">
        <v>41</v>
      </c>
      <c r="G14" s="57">
        <f>D14+E14+F14</f>
        <v>429</v>
      </c>
    </row>
    <row r="15" spans="1:7" s="16" customFormat="1" ht="16.05" customHeight="1" x14ac:dyDescent="0.3">
      <c r="A15" s="58" t="s">
        <v>18</v>
      </c>
      <c r="B15" s="17" t="s">
        <v>19</v>
      </c>
      <c r="C15" s="13">
        <v>0</v>
      </c>
      <c r="D15" s="29">
        <v>120</v>
      </c>
      <c r="E15" s="29">
        <v>246</v>
      </c>
      <c r="F15" s="29">
        <v>18</v>
      </c>
      <c r="G15" s="57">
        <f>D15+E15+F15</f>
        <v>384</v>
      </c>
    </row>
    <row r="16" spans="1:7" s="16" customFormat="1" ht="16.05" customHeight="1" x14ac:dyDescent="0.3">
      <c r="A16" s="55" t="s">
        <v>20</v>
      </c>
      <c r="B16" s="17" t="s">
        <v>21</v>
      </c>
      <c r="C16" s="13">
        <v>0</v>
      </c>
      <c r="D16" s="29">
        <v>0</v>
      </c>
      <c r="E16" s="29">
        <v>83</v>
      </c>
      <c r="F16" s="29">
        <v>9</v>
      </c>
      <c r="G16" s="57">
        <f>D16+E16+F16</f>
        <v>92</v>
      </c>
    </row>
    <row r="17" spans="1:7" ht="16.05" customHeight="1" x14ac:dyDescent="0.3">
      <c r="A17" s="53" t="s">
        <v>22</v>
      </c>
      <c r="B17" s="10" t="s">
        <v>23</v>
      </c>
      <c r="C17" s="12">
        <f>C18+C19+C20+C21</f>
        <v>768</v>
      </c>
      <c r="D17" s="12">
        <f t="shared" ref="D17:G17" si="2">D18+D19+D20+D21</f>
        <v>517</v>
      </c>
      <c r="E17" s="12">
        <f t="shared" si="2"/>
        <v>382</v>
      </c>
      <c r="F17" s="12">
        <f t="shared" si="2"/>
        <v>177</v>
      </c>
      <c r="G17" s="54">
        <f t="shared" si="2"/>
        <v>1076</v>
      </c>
    </row>
    <row r="18" spans="1:7" s="16" customFormat="1" ht="16.05" customHeight="1" x14ac:dyDescent="0.3">
      <c r="A18" s="55" t="s">
        <v>24</v>
      </c>
      <c r="B18" s="17" t="s">
        <v>15</v>
      </c>
      <c r="C18" s="37">
        <v>177</v>
      </c>
      <c r="D18" s="29">
        <v>54</v>
      </c>
      <c r="E18" s="29">
        <v>149</v>
      </c>
      <c r="F18" s="29">
        <v>62</v>
      </c>
      <c r="G18" s="57">
        <f>D18+E18+F18</f>
        <v>265</v>
      </c>
    </row>
    <row r="19" spans="1:7" s="16" customFormat="1" ht="22.8" customHeight="1" x14ac:dyDescent="0.3">
      <c r="A19" s="55" t="s">
        <v>25</v>
      </c>
      <c r="B19" s="17" t="s">
        <v>17</v>
      </c>
      <c r="C19" s="37">
        <v>591</v>
      </c>
      <c r="D19" s="29">
        <v>392</v>
      </c>
      <c r="E19" s="29">
        <v>34</v>
      </c>
      <c r="F19" s="29">
        <v>0</v>
      </c>
      <c r="G19" s="57">
        <f>D19+E19+F19</f>
        <v>426</v>
      </c>
    </row>
    <row r="20" spans="1:7" s="16" customFormat="1" ht="16.05" customHeight="1" x14ac:dyDescent="0.3">
      <c r="A20" s="55" t="s">
        <v>26</v>
      </c>
      <c r="B20" s="17" t="s">
        <v>19</v>
      </c>
      <c r="C20" s="13">
        <v>0</v>
      </c>
      <c r="D20" s="29">
        <v>71</v>
      </c>
      <c r="E20" s="29">
        <v>199</v>
      </c>
      <c r="F20" s="29">
        <v>115</v>
      </c>
      <c r="G20" s="57">
        <f>D20+E20+F20</f>
        <v>385</v>
      </c>
    </row>
    <row r="21" spans="1:7" s="16" customFormat="1" ht="16.05" customHeight="1" x14ac:dyDescent="0.3">
      <c r="A21" s="55" t="s">
        <v>27</v>
      </c>
      <c r="B21" s="17" t="s">
        <v>21</v>
      </c>
      <c r="C21" s="13">
        <v>0</v>
      </c>
      <c r="D21" s="13">
        <v>0</v>
      </c>
      <c r="E21" s="13">
        <v>0</v>
      </c>
      <c r="F21" s="13">
        <v>0</v>
      </c>
      <c r="G21" s="57">
        <f>D21+E21+F21</f>
        <v>0</v>
      </c>
    </row>
    <row r="22" spans="1:7" s="11" customFormat="1" ht="16.05" customHeight="1" x14ac:dyDescent="0.3">
      <c r="A22" s="53" t="s">
        <v>28</v>
      </c>
      <c r="B22" s="10" t="s">
        <v>29</v>
      </c>
      <c r="C22" s="12">
        <f>C23+C24+C25+C26+C27</f>
        <v>3508</v>
      </c>
      <c r="D22" s="12">
        <f t="shared" ref="D22:G22" si="3">D23+D24+D25+D26+D27</f>
        <v>2610</v>
      </c>
      <c r="E22" s="12">
        <f t="shared" si="3"/>
        <v>2980</v>
      </c>
      <c r="F22" s="12">
        <f t="shared" si="3"/>
        <v>731</v>
      </c>
      <c r="G22" s="54">
        <f t="shared" si="3"/>
        <v>6321</v>
      </c>
    </row>
    <row r="23" spans="1:7" s="16" customFormat="1" ht="16.05" customHeight="1" x14ac:dyDescent="0.3">
      <c r="A23" s="55" t="s">
        <v>30</v>
      </c>
      <c r="B23" s="17" t="s">
        <v>15</v>
      </c>
      <c r="C23" s="37">
        <v>2009</v>
      </c>
      <c r="D23" s="29">
        <v>892</v>
      </c>
      <c r="E23" s="29">
        <v>467</v>
      </c>
      <c r="F23" s="29">
        <v>125</v>
      </c>
      <c r="G23" s="57">
        <f>D23+E23+F23</f>
        <v>1484</v>
      </c>
    </row>
    <row r="24" spans="1:7" s="16" customFormat="1" ht="22.8" customHeight="1" x14ac:dyDescent="0.3">
      <c r="A24" s="55" t="s">
        <v>31</v>
      </c>
      <c r="B24" s="17" t="s">
        <v>17</v>
      </c>
      <c r="C24" s="37">
        <f>1499</f>
        <v>1499</v>
      </c>
      <c r="D24" s="29">
        <f>487+415</f>
        <v>902</v>
      </c>
      <c r="E24" s="29">
        <v>67</v>
      </c>
      <c r="F24" s="29">
        <v>0</v>
      </c>
      <c r="G24" s="57">
        <f>D24+E24+F24</f>
        <v>969</v>
      </c>
    </row>
    <row r="25" spans="1:7" s="16" customFormat="1" ht="16.05" customHeight="1" x14ac:dyDescent="0.3">
      <c r="A25" s="58" t="s">
        <v>32</v>
      </c>
      <c r="B25" s="17" t="s">
        <v>19</v>
      </c>
      <c r="C25" s="38">
        <v>0</v>
      </c>
      <c r="D25" s="29">
        <v>764</v>
      </c>
      <c r="E25" s="29">
        <v>1779</v>
      </c>
      <c r="F25" s="29">
        <v>533</v>
      </c>
      <c r="G25" s="57">
        <f>D25+E25+F25</f>
        <v>3076</v>
      </c>
    </row>
    <row r="26" spans="1:7" s="16" customFormat="1" ht="16.05" customHeight="1" x14ac:dyDescent="0.3">
      <c r="A26" s="55" t="s">
        <v>33</v>
      </c>
      <c r="B26" s="17" t="s">
        <v>21</v>
      </c>
      <c r="C26" s="38">
        <v>0</v>
      </c>
      <c r="D26" s="29">
        <v>0</v>
      </c>
      <c r="E26" s="29">
        <v>658</v>
      </c>
      <c r="F26" s="29">
        <v>73</v>
      </c>
      <c r="G26" s="57">
        <f>D26+E26+F26</f>
        <v>731</v>
      </c>
    </row>
    <row r="27" spans="1:7" s="16" customFormat="1" ht="16.05" customHeight="1" x14ac:dyDescent="0.3">
      <c r="A27" s="55" t="s">
        <v>34</v>
      </c>
      <c r="B27" s="18" t="s">
        <v>35</v>
      </c>
      <c r="C27" s="38">
        <v>0</v>
      </c>
      <c r="D27" s="29">
        <v>52</v>
      </c>
      <c r="E27" s="29">
        <v>9</v>
      </c>
      <c r="F27" s="29"/>
      <c r="G27" s="57">
        <f>D27+E27+F27</f>
        <v>61</v>
      </c>
    </row>
    <row r="28" spans="1:7" s="11" customFormat="1" ht="16.05" customHeight="1" x14ac:dyDescent="0.3">
      <c r="A28" s="53" t="s">
        <v>36</v>
      </c>
      <c r="B28" s="45" t="s">
        <v>37</v>
      </c>
      <c r="C28" s="48">
        <f t="shared" ref="C28:G28" si="4">SUM(C29:C31)</f>
        <v>0</v>
      </c>
      <c r="D28" s="48">
        <f t="shared" si="4"/>
        <v>46</v>
      </c>
      <c r="E28" s="48">
        <f t="shared" si="4"/>
        <v>449</v>
      </c>
      <c r="F28" s="48">
        <f t="shared" si="4"/>
        <v>54</v>
      </c>
      <c r="G28" s="59">
        <f t="shared" si="4"/>
        <v>549</v>
      </c>
    </row>
    <row r="29" spans="1:7" ht="16.05" customHeight="1" x14ac:dyDescent="0.3">
      <c r="A29" s="56" t="s">
        <v>38</v>
      </c>
      <c r="B29" s="31" t="s">
        <v>183</v>
      </c>
      <c r="C29" s="13">
        <v>0</v>
      </c>
      <c r="D29" s="29">
        <v>0</v>
      </c>
      <c r="E29" s="29">
        <v>82</v>
      </c>
      <c r="F29" s="29">
        <v>9</v>
      </c>
      <c r="G29" s="57">
        <f>D29+E29+F29</f>
        <v>91</v>
      </c>
    </row>
    <row r="30" spans="1:7" ht="28.2" customHeight="1" x14ac:dyDescent="0.3">
      <c r="A30" s="56" t="s">
        <v>39</v>
      </c>
      <c r="B30" s="31" t="s">
        <v>184</v>
      </c>
      <c r="C30" s="13">
        <v>0</v>
      </c>
      <c r="D30" s="13">
        <v>0</v>
      </c>
      <c r="E30" s="13">
        <v>35</v>
      </c>
      <c r="F30" s="13">
        <v>0</v>
      </c>
      <c r="G30" s="57">
        <f>D30+E30+F30</f>
        <v>35</v>
      </c>
    </row>
    <row r="31" spans="1:7" ht="16.05" customHeight="1" x14ac:dyDescent="0.3">
      <c r="A31" s="56" t="s">
        <v>40</v>
      </c>
      <c r="B31" s="19" t="s">
        <v>218</v>
      </c>
      <c r="C31" s="13">
        <v>0</v>
      </c>
      <c r="D31" s="13">
        <v>46</v>
      </c>
      <c r="E31" s="13">
        <v>332</v>
      </c>
      <c r="F31" s="13">
        <v>45</v>
      </c>
      <c r="G31" s="57">
        <f>D31+E31+F31</f>
        <v>423</v>
      </c>
    </row>
    <row r="32" spans="1:7" ht="22.8" hidden="1" customHeight="1" thickBot="1" x14ac:dyDescent="0.35">
      <c r="A32" s="60"/>
      <c r="B32" s="34"/>
      <c r="C32" s="35"/>
      <c r="D32" s="35"/>
      <c r="E32" s="35"/>
      <c r="F32" s="35"/>
      <c r="G32" s="61"/>
    </row>
    <row r="33" spans="1:7" s="11" customFormat="1" ht="15" customHeight="1" x14ac:dyDescent="0.3">
      <c r="A33" s="62" t="s">
        <v>41</v>
      </c>
      <c r="B33" s="49" t="s">
        <v>42</v>
      </c>
      <c r="C33" s="50">
        <f t="shared" ref="C33:E33" si="5">C34+C40+C42</f>
        <v>5196</v>
      </c>
      <c r="D33" s="50">
        <f t="shared" si="5"/>
        <v>4249</v>
      </c>
      <c r="E33" s="50">
        <f t="shared" si="5"/>
        <v>4878</v>
      </c>
      <c r="F33" s="50">
        <f>F34+F40+F42</f>
        <v>1596</v>
      </c>
      <c r="G33" s="63">
        <f>D33+E33+F33</f>
        <v>10723</v>
      </c>
    </row>
    <row r="34" spans="1:7" s="11" customFormat="1" ht="15" customHeight="1" x14ac:dyDescent="0.3">
      <c r="A34" s="53" t="s">
        <v>43</v>
      </c>
      <c r="B34" s="10" t="s">
        <v>208</v>
      </c>
      <c r="C34" s="12">
        <f>C35+C36+C37+C38+C39</f>
        <v>5041</v>
      </c>
      <c r="D34" s="12">
        <f t="shared" ref="D34:E34" si="6">D35+D36+D37+D38+D39</f>
        <v>3755</v>
      </c>
      <c r="E34" s="12">
        <f t="shared" si="6"/>
        <v>4017</v>
      </c>
      <c r="F34" s="12">
        <f>F35+F36+F37+F38+F39</f>
        <v>999</v>
      </c>
      <c r="G34" s="54">
        <f>D34+E34+F34</f>
        <v>8771</v>
      </c>
    </row>
    <row r="35" spans="1:7" s="16" customFormat="1" ht="15" customHeight="1" x14ac:dyDescent="0.3">
      <c r="A35" s="55" t="s">
        <v>44</v>
      </c>
      <c r="B35" s="17" t="s">
        <v>15</v>
      </c>
      <c r="C35" s="29">
        <f t="shared" ref="C35:F35" si="7">C13+C18+C23</f>
        <v>2363</v>
      </c>
      <c r="D35" s="29">
        <f t="shared" si="7"/>
        <v>1058</v>
      </c>
      <c r="E35" s="29">
        <f t="shared" si="7"/>
        <v>754</v>
      </c>
      <c r="F35" s="29">
        <f t="shared" si="7"/>
        <v>201</v>
      </c>
      <c r="G35" s="57">
        <f>D35+E35+F35</f>
        <v>2013</v>
      </c>
    </row>
    <row r="36" spans="1:7" s="16" customFormat="1" ht="25.2" customHeight="1" x14ac:dyDescent="0.3">
      <c r="A36" s="55" t="s">
        <v>45</v>
      </c>
      <c r="B36" s="17" t="s">
        <v>46</v>
      </c>
      <c r="C36" s="29">
        <f>C14+C19+C24+C30</f>
        <v>2678</v>
      </c>
      <c r="D36" s="29">
        <f t="shared" ref="D36:G36" si="8">D14+D19+D24+D30</f>
        <v>1602</v>
      </c>
      <c r="E36" s="29">
        <f t="shared" si="8"/>
        <v>216</v>
      </c>
      <c r="F36" s="29">
        <f t="shared" si="8"/>
        <v>41</v>
      </c>
      <c r="G36" s="64">
        <f t="shared" si="8"/>
        <v>1859</v>
      </c>
    </row>
    <row r="37" spans="1:7" s="16" customFormat="1" ht="16.05" customHeight="1" x14ac:dyDescent="0.3">
      <c r="A37" s="58" t="s">
        <v>47</v>
      </c>
      <c r="B37" s="17" t="s">
        <v>19</v>
      </c>
      <c r="C37" s="29">
        <f>C15+C20+C25</f>
        <v>0</v>
      </c>
      <c r="D37" s="29">
        <f>D15+D20+D25</f>
        <v>955</v>
      </c>
      <c r="E37" s="29">
        <f t="shared" ref="E37:F37" si="9">E15+E20+E25</f>
        <v>2224</v>
      </c>
      <c r="F37" s="29">
        <f t="shared" si="9"/>
        <v>666</v>
      </c>
      <c r="G37" s="57">
        <f>D37+E37+F37</f>
        <v>3845</v>
      </c>
    </row>
    <row r="38" spans="1:7" s="16" customFormat="1" ht="16.05" customHeight="1" x14ac:dyDescent="0.3">
      <c r="A38" s="55" t="s">
        <v>48</v>
      </c>
      <c r="B38" s="17" t="s">
        <v>21</v>
      </c>
      <c r="C38" s="29">
        <f>C16+C21+C26+C29</f>
        <v>0</v>
      </c>
      <c r="D38" s="29">
        <f>D16+D21+D26+D29</f>
        <v>0</v>
      </c>
      <c r="E38" s="29">
        <f t="shared" ref="E38:G38" si="10">E16+E21+E26+E29</f>
        <v>823</v>
      </c>
      <c r="F38" s="29">
        <f t="shared" si="10"/>
        <v>91</v>
      </c>
      <c r="G38" s="64">
        <f t="shared" si="10"/>
        <v>914</v>
      </c>
    </row>
    <row r="39" spans="1:7" s="16" customFormat="1" ht="16.05" customHeight="1" x14ac:dyDescent="0.3">
      <c r="A39" s="55" t="s">
        <v>49</v>
      </c>
      <c r="B39" s="18" t="s">
        <v>35</v>
      </c>
      <c r="C39" s="29">
        <v>0</v>
      </c>
      <c r="D39" s="29">
        <v>140</v>
      </c>
      <c r="E39" s="29">
        <v>0</v>
      </c>
      <c r="F39" s="29">
        <v>0</v>
      </c>
      <c r="G39" s="57">
        <f>D39+E39+F39</f>
        <v>140</v>
      </c>
    </row>
    <row r="40" spans="1:7" s="11" customFormat="1" ht="16.05" customHeight="1" x14ac:dyDescent="0.3">
      <c r="A40" s="65" t="s">
        <v>50</v>
      </c>
      <c r="B40" s="32" t="s">
        <v>51</v>
      </c>
      <c r="C40" s="39">
        <v>0</v>
      </c>
      <c r="D40" s="12">
        <f t="shared" ref="D40:F40" si="11">D41</f>
        <v>0</v>
      </c>
      <c r="E40" s="12">
        <f t="shared" si="11"/>
        <v>0</v>
      </c>
      <c r="F40" s="12">
        <f t="shared" si="11"/>
        <v>78</v>
      </c>
      <c r="G40" s="54">
        <f>D40+E40+F40</f>
        <v>78</v>
      </c>
    </row>
    <row r="41" spans="1:7" ht="27.6" customHeight="1" x14ac:dyDescent="0.3">
      <c r="A41" s="56" t="s">
        <v>52</v>
      </c>
      <c r="B41" s="24" t="s">
        <v>216</v>
      </c>
      <c r="C41" s="38">
        <v>0</v>
      </c>
      <c r="D41" s="13">
        <v>0</v>
      </c>
      <c r="E41" s="13">
        <v>0</v>
      </c>
      <c r="F41" s="13">
        <v>78</v>
      </c>
      <c r="G41" s="57">
        <f>D41+E41+F41</f>
        <v>78</v>
      </c>
    </row>
    <row r="42" spans="1:7" s="11" customFormat="1" ht="16.05" customHeight="1" x14ac:dyDescent="0.3">
      <c r="A42" s="53" t="s">
        <v>53</v>
      </c>
      <c r="B42" s="10" t="s">
        <v>54</v>
      </c>
      <c r="C42" s="12">
        <f>C43+C54+C65+BA91074+C78+C68+C83+C92+C93+C94+C95+C96+C103+C111+C115+C88</f>
        <v>155</v>
      </c>
      <c r="D42" s="12">
        <f>D43+D54+D65+BB91074+D78+D68+D83+D92+D93+D94+D95+D96+D103+D111+D115+D88</f>
        <v>494</v>
      </c>
      <c r="E42" s="12">
        <f>E43+E54+E65+BF91074+E78+E68+E83+E92+E93+E94+E95+E96+E103+E111+E115+E88</f>
        <v>861</v>
      </c>
      <c r="F42" s="12">
        <f>F43+F54+F65+BH91074+F78+F68+F83+F92+F93+F94+F95+F96+F103+F111+F115+F88</f>
        <v>519</v>
      </c>
      <c r="G42" s="54">
        <f>G43+G54+G65+BK91074+G78+G68+G83+G92+G93+G94+G95+G96+G103+G111+G115+G88</f>
        <v>1874</v>
      </c>
    </row>
    <row r="43" spans="1:7" s="11" customFormat="1" ht="16.05" customHeight="1" x14ac:dyDescent="0.3">
      <c r="A43" s="53" t="s">
        <v>55</v>
      </c>
      <c r="B43" s="45" t="s">
        <v>196</v>
      </c>
      <c r="C43" s="12">
        <f t="shared" ref="C43:G43" si="12">SUM(C44:C53)</f>
        <v>0</v>
      </c>
      <c r="D43" s="12">
        <f t="shared" si="12"/>
        <v>93</v>
      </c>
      <c r="E43" s="12">
        <f t="shared" si="12"/>
        <v>51</v>
      </c>
      <c r="F43" s="12">
        <f t="shared" si="12"/>
        <v>58</v>
      </c>
      <c r="G43" s="54">
        <f t="shared" si="12"/>
        <v>202</v>
      </c>
    </row>
    <row r="44" spans="1:7" ht="16.05" customHeight="1" x14ac:dyDescent="0.3">
      <c r="A44" s="56" t="s">
        <v>56</v>
      </c>
      <c r="B44" s="20" t="s">
        <v>180</v>
      </c>
      <c r="C44" s="38">
        <v>0</v>
      </c>
      <c r="D44" s="13">
        <v>0</v>
      </c>
      <c r="E44" s="13">
        <v>0</v>
      </c>
      <c r="F44" s="13">
        <v>3</v>
      </c>
      <c r="G44" s="57">
        <f t="shared" ref="G44:G53" si="13">D44+E44+F44</f>
        <v>3</v>
      </c>
    </row>
    <row r="45" spans="1:7" ht="16.05" customHeight="1" x14ac:dyDescent="0.3">
      <c r="A45" s="56" t="s">
        <v>57</v>
      </c>
      <c r="B45" s="20" t="s">
        <v>197</v>
      </c>
      <c r="C45" s="38">
        <v>0</v>
      </c>
      <c r="D45" s="13">
        <v>0</v>
      </c>
      <c r="E45" s="13">
        <v>7</v>
      </c>
      <c r="F45" s="13">
        <v>0</v>
      </c>
      <c r="G45" s="57">
        <f t="shared" si="13"/>
        <v>7</v>
      </c>
    </row>
    <row r="46" spans="1:7" ht="16.05" customHeight="1" x14ac:dyDescent="0.3">
      <c r="A46" s="56" t="s">
        <v>198</v>
      </c>
      <c r="B46" s="20" t="s">
        <v>58</v>
      </c>
      <c r="C46" s="38">
        <v>0</v>
      </c>
      <c r="D46" s="13">
        <v>55</v>
      </c>
      <c r="E46" s="13">
        <v>0</v>
      </c>
      <c r="F46" s="13">
        <v>0</v>
      </c>
      <c r="G46" s="57">
        <f t="shared" si="13"/>
        <v>55</v>
      </c>
    </row>
    <row r="47" spans="1:7" ht="16.05" customHeight="1" x14ac:dyDescent="0.3">
      <c r="A47" s="56" t="s">
        <v>199</v>
      </c>
      <c r="B47" s="20" t="s">
        <v>61</v>
      </c>
      <c r="C47" s="38">
        <v>0</v>
      </c>
      <c r="D47" s="13">
        <v>0</v>
      </c>
      <c r="E47" s="13">
        <v>0</v>
      </c>
      <c r="F47" s="13">
        <v>25</v>
      </c>
      <c r="G47" s="57">
        <f t="shared" si="13"/>
        <v>25</v>
      </c>
    </row>
    <row r="48" spans="1:7" ht="16.05" customHeight="1" x14ac:dyDescent="0.3">
      <c r="A48" s="56" t="s">
        <v>200</v>
      </c>
      <c r="B48" s="20" t="s">
        <v>201</v>
      </c>
      <c r="C48" s="38">
        <v>0</v>
      </c>
      <c r="D48" s="13">
        <v>0</v>
      </c>
      <c r="E48" s="13">
        <v>0</v>
      </c>
      <c r="F48" s="13">
        <v>3</v>
      </c>
      <c r="G48" s="57">
        <f t="shared" si="13"/>
        <v>3</v>
      </c>
    </row>
    <row r="49" spans="1:7" ht="16.05" customHeight="1" x14ac:dyDescent="0.3">
      <c r="A49" s="56" t="s">
        <v>59</v>
      </c>
      <c r="B49" s="20" t="s">
        <v>63</v>
      </c>
      <c r="C49" s="38">
        <v>0</v>
      </c>
      <c r="D49" s="13">
        <v>1</v>
      </c>
      <c r="E49" s="13">
        <v>7</v>
      </c>
      <c r="F49" s="13">
        <v>0</v>
      </c>
      <c r="G49" s="57">
        <f t="shared" si="13"/>
        <v>8</v>
      </c>
    </row>
    <row r="50" spans="1:7" ht="16.05" customHeight="1" x14ac:dyDescent="0.3">
      <c r="A50" s="56" t="s">
        <v>60</v>
      </c>
      <c r="B50" s="20" t="s">
        <v>64</v>
      </c>
      <c r="C50" s="38">
        <v>0</v>
      </c>
      <c r="D50" s="13">
        <v>12</v>
      </c>
      <c r="E50" s="13">
        <v>0</v>
      </c>
      <c r="F50" s="13">
        <v>0</v>
      </c>
      <c r="G50" s="57">
        <f t="shared" si="13"/>
        <v>12</v>
      </c>
    </row>
    <row r="51" spans="1:7" ht="16.05" customHeight="1" x14ac:dyDescent="0.3">
      <c r="A51" s="56" t="s">
        <v>202</v>
      </c>
      <c r="B51" s="20" t="s">
        <v>65</v>
      </c>
      <c r="C51" s="38">
        <v>0</v>
      </c>
      <c r="D51" s="13">
        <v>25</v>
      </c>
      <c r="E51" s="13">
        <v>0</v>
      </c>
      <c r="F51" s="13">
        <v>0</v>
      </c>
      <c r="G51" s="57">
        <f t="shared" si="13"/>
        <v>25</v>
      </c>
    </row>
    <row r="52" spans="1:7" ht="16.05" customHeight="1" x14ac:dyDescent="0.3">
      <c r="A52" s="56" t="s">
        <v>62</v>
      </c>
      <c r="B52" s="23" t="s">
        <v>66</v>
      </c>
      <c r="C52" s="38">
        <v>0</v>
      </c>
      <c r="D52" s="13">
        <v>0</v>
      </c>
      <c r="E52" s="13">
        <v>27</v>
      </c>
      <c r="F52" s="13">
        <v>27</v>
      </c>
      <c r="G52" s="57">
        <f t="shared" si="13"/>
        <v>54</v>
      </c>
    </row>
    <row r="53" spans="1:7" ht="16.05" customHeight="1" x14ac:dyDescent="0.3">
      <c r="A53" s="56" t="s">
        <v>185</v>
      </c>
      <c r="B53" s="20" t="s">
        <v>67</v>
      </c>
      <c r="C53" s="38">
        <v>0</v>
      </c>
      <c r="D53" s="13">
        <v>0</v>
      </c>
      <c r="E53" s="13">
        <v>10</v>
      </c>
      <c r="F53" s="13">
        <v>0</v>
      </c>
      <c r="G53" s="57">
        <f t="shared" si="13"/>
        <v>10</v>
      </c>
    </row>
    <row r="54" spans="1:7" s="11" customFormat="1" ht="16.05" customHeight="1" x14ac:dyDescent="0.3">
      <c r="A54" s="65" t="s">
        <v>68</v>
      </c>
      <c r="B54" s="45" t="s">
        <v>69</v>
      </c>
      <c r="C54" s="12">
        <f t="shared" ref="C54:G54" si="14">SUM(C55:C64)</f>
        <v>142</v>
      </c>
      <c r="D54" s="12">
        <f t="shared" si="14"/>
        <v>169</v>
      </c>
      <c r="E54" s="12">
        <f t="shared" si="14"/>
        <v>418</v>
      </c>
      <c r="F54" s="12">
        <f t="shared" si="14"/>
        <v>100</v>
      </c>
      <c r="G54" s="54">
        <f t="shared" si="14"/>
        <v>687</v>
      </c>
    </row>
    <row r="55" spans="1:7" ht="16.05" customHeight="1" x14ac:dyDescent="0.3">
      <c r="A55" s="56" t="s">
        <v>191</v>
      </c>
      <c r="B55" s="24" t="s">
        <v>209</v>
      </c>
      <c r="C55" s="38">
        <v>0</v>
      </c>
      <c r="D55" s="13">
        <v>0</v>
      </c>
      <c r="E55" s="13">
        <v>0</v>
      </c>
      <c r="F55" s="13">
        <v>10</v>
      </c>
      <c r="G55" s="57">
        <f t="shared" ref="G55:G64" si="15">D55+E55+F55</f>
        <v>10</v>
      </c>
    </row>
    <row r="56" spans="1:7" ht="16.05" customHeight="1" x14ac:dyDescent="0.3">
      <c r="A56" s="56" t="s">
        <v>70</v>
      </c>
      <c r="B56" s="23" t="s">
        <v>72</v>
      </c>
      <c r="C56" s="21">
        <v>142</v>
      </c>
      <c r="D56" s="13">
        <v>56</v>
      </c>
      <c r="E56" s="13">
        <v>0</v>
      </c>
      <c r="F56" s="13">
        <v>0</v>
      </c>
      <c r="G56" s="57">
        <f t="shared" si="15"/>
        <v>56</v>
      </c>
    </row>
    <row r="57" spans="1:7" ht="16.05" customHeight="1" x14ac:dyDescent="0.3">
      <c r="A57" s="56" t="s">
        <v>71</v>
      </c>
      <c r="B57" s="23" t="s">
        <v>203</v>
      </c>
      <c r="C57" s="21">
        <v>0</v>
      </c>
      <c r="D57" s="13">
        <v>72</v>
      </c>
      <c r="E57" s="13">
        <v>0</v>
      </c>
      <c r="F57" s="13">
        <v>0</v>
      </c>
      <c r="G57" s="57">
        <f t="shared" si="15"/>
        <v>72</v>
      </c>
    </row>
    <row r="58" spans="1:7" ht="16.05" customHeight="1" x14ac:dyDescent="0.3">
      <c r="A58" s="56" t="s">
        <v>73</v>
      </c>
      <c r="B58" s="23" t="s">
        <v>75</v>
      </c>
      <c r="C58" s="21">
        <v>0</v>
      </c>
      <c r="D58" s="13">
        <v>0</v>
      </c>
      <c r="E58" s="13">
        <v>0</v>
      </c>
      <c r="F58" s="13">
        <v>70</v>
      </c>
      <c r="G58" s="57">
        <f t="shared" si="15"/>
        <v>70</v>
      </c>
    </row>
    <row r="59" spans="1:7" ht="16.05" customHeight="1" x14ac:dyDescent="0.3">
      <c r="A59" s="56" t="s">
        <v>74</v>
      </c>
      <c r="B59" s="23" t="s">
        <v>77</v>
      </c>
      <c r="C59" s="21">
        <v>0</v>
      </c>
      <c r="D59" s="13">
        <v>0</v>
      </c>
      <c r="E59" s="13">
        <v>18</v>
      </c>
      <c r="F59" s="13">
        <v>0</v>
      </c>
      <c r="G59" s="57">
        <f t="shared" si="15"/>
        <v>18</v>
      </c>
    </row>
    <row r="60" spans="1:7" ht="16.05" customHeight="1" x14ac:dyDescent="0.3">
      <c r="A60" s="56" t="s">
        <v>76</v>
      </c>
      <c r="B60" s="23" t="s">
        <v>79</v>
      </c>
      <c r="C60" s="21">
        <v>0</v>
      </c>
      <c r="D60" s="13">
        <v>41</v>
      </c>
      <c r="E60" s="13">
        <v>24</v>
      </c>
      <c r="F60" s="13">
        <v>0</v>
      </c>
      <c r="G60" s="57">
        <f t="shared" si="15"/>
        <v>65</v>
      </c>
    </row>
    <row r="61" spans="1:7" ht="16.05" customHeight="1" x14ac:dyDescent="0.3">
      <c r="A61" s="56" t="s">
        <v>182</v>
      </c>
      <c r="B61" s="23" t="s">
        <v>81</v>
      </c>
      <c r="C61" s="21">
        <v>0</v>
      </c>
      <c r="D61" s="13">
        <v>0</v>
      </c>
      <c r="E61" s="13">
        <v>16</v>
      </c>
      <c r="F61" s="13">
        <v>0</v>
      </c>
      <c r="G61" s="57">
        <f t="shared" si="15"/>
        <v>16</v>
      </c>
    </row>
    <row r="62" spans="1:7" ht="16.05" customHeight="1" x14ac:dyDescent="0.3">
      <c r="A62" s="56" t="s">
        <v>78</v>
      </c>
      <c r="B62" s="23" t="s">
        <v>175</v>
      </c>
      <c r="C62" s="21">
        <v>0</v>
      </c>
      <c r="D62" s="13">
        <v>0</v>
      </c>
      <c r="E62" s="13">
        <v>360</v>
      </c>
      <c r="F62" s="13">
        <v>0</v>
      </c>
      <c r="G62" s="57">
        <f t="shared" si="15"/>
        <v>360</v>
      </c>
    </row>
    <row r="63" spans="1:7" ht="16.05" customHeight="1" x14ac:dyDescent="0.3">
      <c r="A63" s="56" t="s">
        <v>192</v>
      </c>
      <c r="B63" s="20" t="s">
        <v>219</v>
      </c>
      <c r="C63" s="21">
        <v>0</v>
      </c>
      <c r="D63" s="13">
        <v>0</v>
      </c>
      <c r="E63" s="13">
        <v>0</v>
      </c>
      <c r="F63" s="13">
        <v>10</v>
      </c>
      <c r="G63" s="57">
        <f t="shared" si="15"/>
        <v>10</v>
      </c>
    </row>
    <row r="64" spans="1:7" ht="16.05" customHeight="1" x14ac:dyDescent="0.3">
      <c r="A64" s="56" t="s">
        <v>80</v>
      </c>
      <c r="B64" s="23" t="s">
        <v>176</v>
      </c>
      <c r="C64" s="21">
        <v>0</v>
      </c>
      <c r="D64" s="13">
        <v>0</v>
      </c>
      <c r="E64" s="13">
        <v>0</v>
      </c>
      <c r="F64" s="13">
        <v>10</v>
      </c>
      <c r="G64" s="57">
        <f t="shared" si="15"/>
        <v>10</v>
      </c>
    </row>
    <row r="65" spans="1:7" s="11" customFormat="1" ht="16.05" customHeight="1" x14ac:dyDescent="0.3">
      <c r="A65" s="65" t="s">
        <v>82</v>
      </c>
      <c r="B65" s="10" t="s">
        <v>83</v>
      </c>
      <c r="C65" s="12">
        <f t="shared" ref="C65:G65" si="16">SUM(C66:C67)</f>
        <v>0</v>
      </c>
      <c r="D65" s="12">
        <f t="shared" si="16"/>
        <v>95</v>
      </c>
      <c r="E65" s="12">
        <f t="shared" si="16"/>
        <v>0</v>
      </c>
      <c r="F65" s="12">
        <f t="shared" si="16"/>
        <v>95</v>
      </c>
      <c r="G65" s="54">
        <f t="shared" si="16"/>
        <v>190</v>
      </c>
    </row>
    <row r="66" spans="1:7" ht="16.05" customHeight="1" x14ac:dyDescent="0.3">
      <c r="A66" s="56" t="s">
        <v>84</v>
      </c>
      <c r="B66" s="15" t="s">
        <v>217</v>
      </c>
      <c r="C66" s="13">
        <v>0</v>
      </c>
      <c r="D66" s="13">
        <v>95</v>
      </c>
      <c r="E66" s="13">
        <v>0</v>
      </c>
      <c r="F66" s="13">
        <v>0</v>
      </c>
      <c r="G66" s="57">
        <f>D66+E66+F66</f>
        <v>95</v>
      </c>
    </row>
    <row r="67" spans="1:7" ht="16.05" customHeight="1" x14ac:dyDescent="0.3">
      <c r="A67" s="56" t="s">
        <v>85</v>
      </c>
      <c r="B67" s="15" t="s">
        <v>210</v>
      </c>
      <c r="C67" s="13">
        <v>0</v>
      </c>
      <c r="D67" s="13">
        <v>0</v>
      </c>
      <c r="E67" s="13">
        <v>0</v>
      </c>
      <c r="F67" s="13">
        <v>95</v>
      </c>
      <c r="G67" s="57">
        <f>D67+E67+F67</f>
        <v>95</v>
      </c>
    </row>
    <row r="68" spans="1:7" s="11" customFormat="1" ht="16.05" customHeight="1" x14ac:dyDescent="0.3">
      <c r="A68" s="53" t="s">
        <v>86</v>
      </c>
      <c r="B68" s="10" t="s">
        <v>87</v>
      </c>
      <c r="C68" s="12">
        <f>SUM(C69:C77)</f>
        <v>13</v>
      </c>
      <c r="D68" s="12">
        <f t="shared" ref="D68:G68" si="17">SUM(D69:D77)</f>
        <v>42</v>
      </c>
      <c r="E68" s="12">
        <f t="shared" si="17"/>
        <v>133</v>
      </c>
      <c r="F68" s="12">
        <f t="shared" si="17"/>
        <v>36</v>
      </c>
      <c r="G68" s="54">
        <f t="shared" si="17"/>
        <v>211</v>
      </c>
    </row>
    <row r="69" spans="1:7" ht="16.05" customHeight="1" x14ac:dyDescent="0.3">
      <c r="A69" s="56" t="s">
        <v>88</v>
      </c>
      <c r="B69" s="22" t="s">
        <v>177</v>
      </c>
      <c r="C69" s="40">
        <v>0</v>
      </c>
      <c r="D69" s="13">
        <v>0</v>
      </c>
      <c r="E69" s="13">
        <v>58</v>
      </c>
      <c r="F69" s="13">
        <v>16</v>
      </c>
      <c r="G69" s="57">
        <f t="shared" ref="G69:G82" si="18">D69+E69+F69</f>
        <v>74</v>
      </c>
    </row>
    <row r="70" spans="1:7" ht="16.05" customHeight="1" x14ac:dyDescent="0.3">
      <c r="A70" s="56" t="s">
        <v>89</v>
      </c>
      <c r="B70" s="23" t="s">
        <v>90</v>
      </c>
      <c r="C70" s="40">
        <v>0</v>
      </c>
      <c r="D70" s="13">
        <v>5</v>
      </c>
      <c r="E70" s="13">
        <v>5</v>
      </c>
      <c r="F70" s="13">
        <v>0</v>
      </c>
      <c r="G70" s="57">
        <f t="shared" si="18"/>
        <v>10</v>
      </c>
    </row>
    <row r="71" spans="1:7" ht="23.4" customHeight="1" x14ac:dyDescent="0.3">
      <c r="A71" s="56" t="s">
        <v>91</v>
      </c>
      <c r="B71" s="23" t="s">
        <v>204</v>
      </c>
      <c r="C71" s="40">
        <v>0</v>
      </c>
      <c r="D71" s="13">
        <v>0</v>
      </c>
      <c r="E71" s="13">
        <v>20</v>
      </c>
      <c r="F71" s="13">
        <v>0</v>
      </c>
      <c r="G71" s="57">
        <f t="shared" si="18"/>
        <v>20</v>
      </c>
    </row>
    <row r="72" spans="1:7" ht="16.05" customHeight="1" x14ac:dyDescent="0.3">
      <c r="A72" s="56" t="s">
        <v>92</v>
      </c>
      <c r="B72" s="23" t="s">
        <v>211</v>
      </c>
      <c r="C72" s="40">
        <v>0</v>
      </c>
      <c r="D72" s="13">
        <v>0</v>
      </c>
      <c r="E72" s="13">
        <v>15</v>
      </c>
      <c r="F72" s="13">
        <v>0</v>
      </c>
      <c r="G72" s="57">
        <f t="shared" si="18"/>
        <v>15</v>
      </c>
    </row>
    <row r="73" spans="1:7" ht="16.05" customHeight="1" x14ac:dyDescent="0.3">
      <c r="A73" s="56" t="s">
        <v>93</v>
      </c>
      <c r="B73" s="23" t="s">
        <v>94</v>
      </c>
      <c r="C73" s="40">
        <v>0</v>
      </c>
      <c r="D73" s="13">
        <v>15</v>
      </c>
      <c r="E73" s="13">
        <v>6</v>
      </c>
      <c r="F73" s="13">
        <v>0</v>
      </c>
      <c r="G73" s="57">
        <f t="shared" si="18"/>
        <v>21</v>
      </c>
    </row>
    <row r="74" spans="1:7" ht="16.05" customHeight="1" x14ac:dyDescent="0.3">
      <c r="A74" s="56" t="s">
        <v>95</v>
      </c>
      <c r="B74" s="23" t="s">
        <v>212</v>
      </c>
      <c r="C74" s="40">
        <v>0</v>
      </c>
      <c r="D74" s="13">
        <v>0</v>
      </c>
      <c r="E74" s="13">
        <v>29</v>
      </c>
      <c r="F74" s="13">
        <v>0</v>
      </c>
      <c r="G74" s="57">
        <f t="shared" si="18"/>
        <v>29</v>
      </c>
    </row>
    <row r="75" spans="1:7" ht="16.05" customHeight="1" x14ac:dyDescent="0.3">
      <c r="A75" s="56" t="s">
        <v>96</v>
      </c>
      <c r="B75" s="23" t="s">
        <v>97</v>
      </c>
      <c r="C75" s="21">
        <v>13</v>
      </c>
      <c r="D75" s="13">
        <v>14</v>
      </c>
      <c r="E75" s="13">
        <v>0</v>
      </c>
      <c r="F75" s="13">
        <v>0</v>
      </c>
      <c r="G75" s="57">
        <f t="shared" si="18"/>
        <v>14</v>
      </c>
    </row>
    <row r="76" spans="1:7" ht="16.05" customHeight="1" x14ac:dyDescent="0.3">
      <c r="A76" s="56" t="s">
        <v>98</v>
      </c>
      <c r="B76" s="23" t="s">
        <v>99</v>
      </c>
      <c r="C76" s="21">
        <v>0</v>
      </c>
      <c r="D76" s="13">
        <v>8</v>
      </c>
      <c r="E76" s="13">
        <v>0</v>
      </c>
      <c r="F76" s="13">
        <v>0</v>
      </c>
      <c r="G76" s="57">
        <f t="shared" si="18"/>
        <v>8</v>
      </c>
    </row>
    <row r="77" spans="1:7" ht="16.05" customHeight="1" x14ac:dyDescent="0.3">
      <c r="A77" s="56" t="s">
        <v>181</v>
      </c>
      <c r="B77" s="15" t="s">
        <v>178</v>
      </c>
      <c r="C77" s="13">
        <v>0</v>
      </c>
      <c r="D77" s="13">
        <v>0</v>
      </c>
      <c r="E77" s="13">
        <v>0</v>
      </c>
      <c r="F77" s="13">
        <v>20</v>
      </c>
      <c r="G77" s="57">
        <f t="shared" si="18"/>
        <v>20</v>
      </c>
    </row>
    <row r="78" spans="1:7" s="11" customFormat="1" ht="16.05" customHeight="1" x14ac:dyDescent="0.3">
      <c r="A78" s="53" t="s">
        <v>100</v>
      </c>
      <c r="B78" s="9" t="s">
        <v>101</v>
      </c>
      <c r="C78" s="51">
        <v>0</v>
      </c>
      <c r="D78" s="12">
        <f>SUM(D79:D82)</f>
        <v>3</v>
      </c>
      <c r="E78" s="12">
        <f t="shared" ref="E78:F78" si="19">SUM(E79:E82)</f>
        <v>37</v>
      </c>
      <c r="F78" s="12">
        <f t="shared" si="19"/>
        <v>10</v>
      </c>
      <c r="G78" s="57">
        <f t="shared" si="18"/>
        <v>50</v>
      </c>
    </row>
    <row r="79" spans="1:7" ht="16.05" customHeight="1" x14ac:dyDescent="0.3">
      <c r="A79" s="56" t="s">
        <v>102</v>
      </c>
      <c r="B79" s="23" t="s">
        <v>103</v>
      </c>
      <c r="C79" s="21">
        <v>0</v>
      </c>
      <c r="D79" s="13">
        <v>0</v>
      </c>
      <c r="E79" s="13">
        <v>15</v>
      </c>
      <c r="F79" s="13">
        <v>0</v>
      </c>
      <c r="G79" s="57">
        <f t="shared" si="18"/>
        <v>15</v>
      </c>
    </row>
    <row r="80" spans="1:7" ht="16.05" customHeight="1" x14ac:dyDescent="0.3">
      <c r="A80" s="56" t="s">
        <v>104</v>
      </c>
      <c r="B80" s="23" t="s">
        <v>106</v>
      </c>
      <c r="C80" s="21">
        <v>0</v>
      </c>
      <c r="D80" s="13">
        <v>0</v>
      </c>
      <c r="E80" s="13">
        <v>0</v>
      </c>
      <c r="F80" s="13">
        <v>10</v>
      </c>
      <c r="G80" s="57">
        <f t="shared" si="18"/>
        <v>10</v>
      </c>
    </row>
    <row r="81" spans="1:7" s="26" customFormat="1" ht="23.4" customHeight="1" x14ac:dyDescent="0.3">
      <c r="A81" s="66" t="s">
        <v>105</v>
      </c>
      <c r="B81" s="25" t="s">
        <v>108</v>
      </c>
      <c r="C81" s="21">
        <v>0</v>
      </c>
      <c r="D81" s="41">
        <v>0</v>
      </c>
      <c r="E81" s="13">
        <v>22</v>
      </c>
      <c r="F81" s="41">
        <v>0</v>
      </c>
      <c r="G81" s="57">
        <f t="shared" si="18"/>
        <v>22</v>
      </c>
    </row>
    <row r="82" spans="1:7" ht="16.05" customHeight="1" x14ac:dyDescent="0.3">
      <c r="A82" s="56" t="s">
        <v>107</v>
      </c>
      <c r="B82" s="15" t="s">
        <v>109</v>
      </c>
      <c r="C82" s="21">
        <v>0</v>
      </c>
      <c r="D82" s="13">
        <v>3</v>
      </c>
      <c r="E82" s="13">
        <v>0</v>
      </c>
      <c r="F82" s="13">
        <v>0</v>
      </c>
      <c r="G82" s="57">
        <f t="shared" si="18"/>
        <v>3</v>
      </c>
    </row>
    <row r="83" spans="1:7" s="11" customFormat="1" ht="16.05" customHeight="1" x14ac:dyDescent="0.3">
      <c r="A83" s="53" t="s">
        <v>110</v>
      </c>
      <c r="B83" s="10" t="s">
        <v>111</v>
      </c>
      <c r="C83" s="12">
        <v>0</v>
      </c>
      <c r="D83" s="12">
        <f t="shared" ref="D83:G83" si="20">SUM(D84:D87)</f>
        <v>15</v>
      </c>
      <c r="E83" s="12">
        <f t="shared" si="20"/>
        <v>18</v>
      </c>
      <c r="F83" s="12">
        <f t="shared" si="20"/>
        <v>16</v>
      </c>
      <c r="G83" s="54">
        <f t="shared" si="20"/>
        <v>49</v>
      </c>
    </row>
    <row r="84" spans="1:7" ht="16.05" customHeight="1" x14ac:dyDescent="0.3">
      <c r="A84" s="56" t="s">
        <v>112</v>
      </c>
      <c r="B84" s="23" t="s">
        <v>113</v>
      </c>
      <c r="C84" s="21">
        <v>0</v>
      </c>
      <c r="D84" s="13">
        <v>0</v>
      </c>
      <c r="E84" s="13">
        <v>12</v>
      </c>
      <c r="F84" s="13">
        <v>0</v>
      </c>
      <c r="G84" s="57">
        <f>D84+E84+F84</f>
        <v>12</v>
      </c>
    </row>
    <row r="85" spans="1:7" ht="16.05" customHeight="1" x14ac:dyDescent="0.3">
      <c r="A85" s="56" t="s">
        <v>114</v>
      </c>
      <c r="B85" s="23" t="s">
        <v>115</v>
      </c>
      <c r="C85" s="21">
        <v>0</v>
      </c>
      <c r="D85" s="13">
        <v>15</v>
      </c>
      <c r="E85" s="13">
        <v>0</v>
      </c>
      <c r="F85" s="13">
        <v>0</v>
      </c>
      <c r="G85" s="57">
        <f>D85+E85+F85</f>
        <v>15</v>
      </c>
    </row>
    <row r="86" spans="1:7" ht="16.05" customHeight="1" x14ac:dyDescent="0.3">
      <c r="A86" s="56" t="s">
        <v>116</v>
      </c>
      <c r="B86" s="15" t="s">
        <v>117</v>
      </c>
      <c r="C86" s="21">
        <v>0</v>
      </c>
      <c r="D86" s="13">
        <v>0</v>
      </c>
      <c r="E86" s="13">
        <v>0</v>
      </c>
      <c r="F86" s="13">
        <v>16</v>
      </c>
      <c r="G86" s="57">
        <f>D86+E86+F86</f>
        <v>16</v>
      </c>
    </row>
    <row r="87" spans="1:7" ht="16.05" customHeight="1" x14ac:dyDescent="0.3">
      <c r="A87" s="56" t="s">
        <v>118</v>
      </c>
      <c r="B87" s="15" t="s">
        <v>119</v>
      </c>
      <c r="C87" s="21">
        <v>0</v>
      </c>
      <c r="D87" s="13">
        <v>0</v>
      </c>
      <c r="E87" s="13">
        <v>6</v>
      </c>
      <c r="F87" s="13">
        <v>0</v>
      </c>
      <c r="G87" s="57">
        <f>D87+E87+F87</f>
        <v>6</v>
      </c>
    </row>
    <row r="88" spans="1:7" ht="16.05" customHeight="1" x14ac:dyDescent="0.3">
      <c r="A88" s="53" t="s">
        <v>120</v>
      </c>
      <c r="B88" s="10" t="s">
        <v>205</v>
      </c>
      <c r="C88" s="12">
        <v>0</v>
      </c>
      <c r="D88" s="12">
        <f t="shared" ref="D88:G88" si="21">SUM(D89:D91)</f>
        <v>7</v>
      </c>
      <c r="E88" s="12">
        <f t="shared" si="21"/>
        <v>4</v>
      </c>
      <c r="F88" s="12">
        <f t="shared" si="21"/>
        <v>4</v>
      </c>
      <c r="G88" s="54">
        <f t="shared" si="21"/>
        <v>15</v>
      </c>
    </row>
    <row r="89" spans="1:7" ht="16.05" customHeight="1" x14ac:dyDescent="0.3">
      <c r="A89" s="56" t="s">
        <v>121</v>
      </c>
      <c r="B89" s="15" t="s">
        <v>122</v>
      </c>
      <c r="C89" s="13">
        <v>0</v>
      </c>
      <c r="D89" s="13">
        <v>1</v>
      </c>
      <c r="E89" s="13">
        <v>3</v>
      </c>
      <c r="F89" s="13">
        <v>3</v>
      </c>
      <c r="G89" s="57">
        <f t="shared" ref="G89:G95" si="22">D89+E89+F89</f>
        <v>7</v>
      </c>
    </row>
    <row r="90" spans="1:7" ht="16.05" customHeight="1" x14ac:dyDescent="0.3">
      <c r="A90" s="56" t="s">
        <v>193</v>
      </c>
      <c r="B90" s="15" t="s">
        <v>123</v>
      </c>
      <c r="C90" s="13">
        <v>0</v>
      </c>
      <c r="D90" s="13">
        <v>5</v>
      </c>
      <c r="E90" s="13">
        <v>1</v>
      </c>
      <c r="F90" s="13">
        <v>1</v>
      </c>
      <c r="G90" s="57">
        <f t="shared" si="22"/>
        <v>7</v>
      </c>
    </row>
    <row r="91" spans="1:7" ht="16.05" customHeight="1" x14ac:dyDescent="0.3">
      <c r="A91" s="56" t="s">
        <v>124</v>
      </c>
      <c r="B91" s="15" t="s">
        <v>125</v>
      </c>
      <c r="C91" s="13">
        <v>0</v>
      </c>
      <c r="D91" s="13">
        <v>1</v>
      </c>
      <c r="E91" s="13">
        <v>0</v>
      </c>
      <c r="F91" s="13">
        <v>0</v>
      </c>
      <c r="G91" s="57">
        <f t="shared" si="22"/>
        <v>1</v>
      </c>
    </row>
    <row r="92" spans="1:7" s="11" customFormat="1" ht="16.05" customHeight="1" x14ac:dyDescent="0.3">
      <c r="A92" s="53" t="s">
        <v>126</v>
      </c>
      <c r="B92" s="10" t="s">
        <v>127</v>
      </c>
      <c r="C92" s="12">
        <v>0</v>
      </c>
      <c r="D92" s="12">
        <v>3</v>
      </c>
      <c r="E92" s="12">
        <v>5</v>
      </c>
      <c r="F92" s="12">
        <v>5</v>
      </c>
      <c r="G92" s="57">
        <f t="shared" si="22"/>
        <v>13</v>
      </c>
    </row>
    <row r="93" spans="1:7" s="11" customFormat="1" ht="16.05" customHeight="1" x14ac:dyDescent="0.3">
      <c r="A93" s="53" t="s">
        <v>128</v>
      </c>
      <c r="B93" s="10" t="s">
        <v>129</v>
      </c>
      <c r="C93" s="12">
        <v>0</v>
      </c>
      <c r="D93" s="12">
        <v>3</v>
      </c>
      <c r="E93" s="12">
        <v>10</v>
      </c>
      <c r="F93" s="12">
        <v>20</v>
      </c>
      <c r="G93" s="57">
        <f t="shared" si="22"/>
        <v>33</v>
      </c>
    </row>
    <row r="94" spans="1:7" s="11" customFormat="1" ht="16.05" customHeight="1" x14ac:dyDescent="0.3">
      <c r="A94" s="53" t="s">
        <v>130</v>
      </c>
      <c r="B94" s="9" t="s">
        <v>206</v>
      </c>
      <c r="C94" s="51">
        <v>0</v>
      </c>
      <c r="D94" s="12">
        <v>3</v>
      </c>
      <c r="E94" s="12">
        <v>5</v>
      </c>
      <c r="F94" s="12">
        <v>20</v>
      </c>
      <c r="G94" s="57">
        <f t="shared" si="22"/>
        <v>28</v>
      </c>
    </row>
    <row r="95" spans="1:7" s="11" customFormat="1" ht="16.05" customHeight="1" x14ac:dyDescent="0.3">
      <c r="A95" s="67" t="s">
        <v>131</v>
      </c>
      <c r="B95" s="47" t="s">
        <v>132</v>
      </c>
      <c r="C95" s="51">
        <v>0</v>
      </c>
      <c r="D95" s="12">
        <v>2</v>
      </c>
      <c r="E95" s="12">
        <v>7</v>
      </c>
      <c r="F95" s="12">
        <v>6</v>
      </c>
      <c r="G95" s="57">
        <f t="shared" si="22"/>
        <v>15</v>
      </c>
    </row>
    <row r="96" spans="1:7" s="11" customFormat="1" ht="16.05" customHeight="1" x14ac:dyDescent="0.3">
      <c r="A96" s="67" t="s">
        <v>133</v>
      </c>
      <c r="B96" s="10" t="s">
        <v>207</v>
      </c>
      <c r="C96" s="12">
        <v>0</v>
      </c>
      <c r="D96" s="12">
        <f>SUM(D97:D102)</f>
        <v>8</v>
      </c>
      <c r="E96" s="12">
        <f t="shared" ref="E96:G96" si="23">SUM(E97:E102)</f>
        <v>9</v>
      </c>
      <c r="F96" s="12">
        <f t="shared" si="23"/>
        <v>8</v>
      </c>
      <c r="G96" s="54">
        <f t="shared" si="23"/>
        <v>25</v>
      </c>
    </row>
    <row r="97" spans="1:7" ht="16.05" customHeight="1" x14ac:dyDescent="0.3">
      <c r="A97" s="68" t="s">
        <v>134</v>
      </c>
      <c r="B97" s="15" t="s">
        <v>135</v>
      </c>
      <c r="C97" s="13">
        <v>0</v>
      </c>
      <c r="D97" s="13">
        <v>4</v>
      </c>
      <c r="E97" s="13">
        <v>0</v>
      </c>
      <c r="F97" s="13">
        <v>0</v>
      </c>
      <c r="G97" s="57">
        <f t="shared" ref="G97:G102" si="24">D97+E97+F97</f>
        <v>4</v>
      </c>
    </row>
    <row r="98" spans="1:7" ht="16.05" customHeight="1" x14ac:dyDescent="0.3">
      <c r="A98" s="68" t="s">
        <v>136</v>
      </c>
      <c r="B98" s="15" t="s">
        <v>137</v>
      </c>
      <c r="C98" s="13">
        <v>0</v>
      </c>
      <c r="D98" s="13">
        <v>2</v>
      </c>
      <c r="E98" s="13">
        <v>0</v>
      </c>
      <c r="F98" s="13">
        <v>0</v>
      </c>
      <c r="G98" s="57">
        <f t="shared" si="24"/>
        <v>2</v>
      </c>
    </row>
    <row r="99" spans="1:7" ht="16.05" customHeight="1" x14ac:dyDescent="0.3">
      <c r="A99" s="68" t="s">
        <v>138</v>
      </c>
      <c r="B99" s="15" t="s">
        <v>139</v>
      </c>
      <c r="C99" s="13">
        <v>0</v>
      </c>
      <c r="D99" s="13">
        <v>2</v>
      </c>
      <c r="E99" s="13">
        <v>0</v>
      </c>
      <c r="F99" s="13">
        <v>0</v>
      </c>
      <c r="G99" s="57">
        <f t="shared" si="24"/>
        <v>2</v>
      </c>
    </row>
    <row r="100" spans="1:7" ht="16.05" customHeight="1" x14ac:dyDescent="0.3">
      <c r="A100" s="68" t="s">
        <v>140</v>
      </c>
      <c r="B100" s="15" t="s">
        <v>141</v>
      </c>
      <c r="C100" s="13">
        <v>0</v>
      </c>
      <c r="D100" s="13">
        <v>0</v>
      </c>
      <c r="E100" s="13">
        <v>9</v>
      </c>
      <c r="F100" s="13">
        <v>0</v>
      </c>
      <c r="G100" s="57">
        <f t="shared" si="24"/>
        <v>9</v>
      </c>
    </row>
    <row r="101" spans="1:7" ht="16.05" customHeight="1" x14ac:dyDescent="0.3">
      <c r="A101" s="68" t="s">
        <v>142</v>
      </c>
      <c r="B101" s="15" t="s">
        <v>179</v>
      </c>
      <c r="C101" s="13">
        <v>0</v>
      </c>
      <c r="D101" s="13">
        <v>0</v>
      </c>
      <c r="E101" s="13">
        <v>0</v>
      </c>
      <c r="F101" s="13">
        <v>5</v>
      </c>
      <c r="G101" s="57">
        <f t="shared" si="24"/>
        <v>5</v>
      </c>
    </row>
    <row r="102" spans="1:7" ht="16.05" customHeight="1" x14ac:dyDescent="0.3">
      <c r="A102" s="68" t="s">
        <v>143</v>
      </c>
      <c r="B102" s="15" t="s">
        <v>144</v>
      </c>
      <c r="C102" s="13">
        <v>0</v>
      </c>
      <c r="D102" s="13">
        <v>0</v>
      </c>
      <c r="E102" s="13">
        <v>0</v>
      </c>
      <c r="F102" s="13">
        <v>3</v>
      </c>
      <c r="G102" s="57">
        <f t="shared" si="24"/>
        <v>3</v>
      </c>
    </row>
    <row r="103" spans="1:7" s="11" customFormat="1" ht="16.05" customHeight="1" x14ac:dyDescent="0.3">
      <c r="A103" s="67" t="s">
        <v>145</v>
      </c>
      <c r="B103" s="10" t="s">
        <v>146</v>
      </c>
      <c r="C103" s="12">
        <v>0</v>
      </c>
      <c r="D103" s="12">
        <f>SUM(D104:D110)</f>
        <v>37</v>
      </c>
      <c r="E103" s="12">
        <f>SUM(E104:E110)</f>
        <v>39</v>
      </c>
      <c r="F103" s="12">
        <f>SUM(F104:F110)</f>
        <v>65</v>
      </c>
      <c r="G103" s="54">
        <f>SUM(G104:G110)</f>
        <v>141</v>
      </c>
    </row>
    <row r="104" spans="1:7" ht="16.05" customHeight="1" x14ac:dyDescent="0.3">
      <c r="A104" s="68" t="s">
        <v>147</v>
      </c>
      <c r="B104" s="15" t="s">
        <v>148</v>
      </c>
      <c r="C104" s="13">
        <v>0</v>
      </c>
      <c r="D104" s="13">
        <v>16</v>
      </c>
      <c r="E104" s="13">
        <v>16</v>
      </c>
      <c r="F104" s="13">
        <v>16</v>
      </c>
      <c r="G104" s="57">
        <f t="shared" ref="G104:G110" si="25">D104+E104+F104</f>
        <v>48</v>
      </c>
    </row>
    <row r="105" spans="1:7" ht="16.05" customHeight="1" x14ac:dyDescent="0.3">
      <c r="A105" s="68" t="s">
        <v>149</v>
      </c>
      <c r="B105" s="15" t="s">
        <v>150</v>
      </c>
      <c r="C105" s="13">
        <v>0</v>
      </c>
      <c r="D105" s="13">
        <v>3</v>
      </c>
      <c r="E105" s="13">
        <v>6</v>
      </c>
      <c r="F105" s="13">
        <v>6</v>
      </c>
      <c r="G105" s="57">
        <f t="shared" si="25"/>
        <v>15</v>
      </c>
    </row>
    <row r="106" spans="1:7" ht="16.05" customHeight="1" x14ac:dyDescent="0.3">
      <c r="A106" s="68" t="s">
        <v>151</v>
      </c>
      <c r="B106" s="33" t="s">
        <v>152</v>
      </c>
      <c r="C106" s="13">
        <v>0</v>
      </c>
      <c r="D106" s="13">
        <v>7</v>
      </c>
      <c r="E106" s="13">
        <v>8</v>
      </c>
      <c r="F106" s="13">
        <v>15</v>
      </c>
      <c r="G106" s="57">
        <f t="shared" si="25"/>
        <v>30</v>
      </c>
    </row>
    <row r="107" spans="1:7" ht="16.05" customHeight="1" x14ac:dyDescent="0.3">
      <c r="A107" s="68" t="s">
        <v>153</v>
      </c>
      <c r="B107" s="15" t="s">
        <v>154</v>
      </c>
      <c r="C107" s="13">
        <v>0</v>
      </c>
      <c r="D107" s="13">
        <v>5</v>
      </c>
      <c r="E107" s="13">
        <v>5</v>
      </c>
      <c r="F107" s="13">
        <v>10</v>
      </c>
      <c r="G107" s="57">
        <f t="shared" si="25"/>
        <v>20</v>
      </c>
    </row>
    <row r="108" spans="1:7" ht="16.05" customHeight="1" x14ac:dyDescent="0.3">
      <c r="A108" s="68" t="s">
        <v>155</v>
      </c>
      <c r="B108" s="15" t="s">
        <v>156</v>
      </c>
      <c r="C108" s="13">
        <v>0</v>
      </c>
      <c r="D108" s="13">
        <v>4</v>
      </c>
      <c r="E108" s="13">
        <v>4</v>
      </c>
      <c r="F108" s="13">
        <v>6</v>
      </c>
      <c r="G108" s="57">
        <f t="shared" si="25"/>
        <v>14</v>
      </c>
    </row>
    <row r="109" spans="1:7" ht="16.05" customHeight="1" x14ac:dyDescent="0.3">
      <c r="A109" s="68" t="s">
        <v>157</v>
      </c>
      <c r="B109" s="15" t="s">
        <v>158</v>
      </c>
      <c r="C109" s="13">
        <v>0</v>
      </c>
      <c r="D109" s="13">
        <v>2</v>
      </c>
      <c r="E109" s="13">
        <v>0</v>
      </c>
      <c r="F109" s="13">
        <v>0</v>
      </c>
      <c r="G109" s="57">
        <f t="shared" si="25"/>
        <v>2</v>
      </c>
    </row>
    <row r="110" spans="1:7" ht="16.05" customHeight="1" x14ac:dyDescent="0.3">
      <c r="A110" s="68" t="s">
        <v>159</v>
      </c>
      <c r="B110" s="15" t="s">
        <v>160</v>
      </c>
      <c r="C110" s="13">
        <v>0</v>
      </c>
      <c r="D110" s="13">
        <v>0</v>
      </c>
      <c r="E110" s="13">
        <v>0</v>
      </c>
      <c r="F110" s="13">
        <v>12</v>
      </c>
      <c r="G110" s="57">
        <f t="shared" si="25"/>
        <v>12</v>
      </c>
    </row>
    <row r="111" spans="1:7" s="11" customFormat="1" ht="16.05" customHeight="1" x14ac:dyDescent="0.3">
      <c r="A111" s="67" t="s">
        <v>161</v>
      </c>
      <c r="B111" s="10" t="s">
        <v>162</v>
      </c>
      <c r="C111" s="12">
        <v>0</v>
      </c>
      <c r="D111" s="12">
        <f t="shared" ref="D111:G111" si="26">SUM(D112:D114)</f>
        <v>14</v>
      </c>
      <c r="E111" s="12">
        <f t="shared" si="26"/>
        <v>14</v>
      </c>
      <c r="F111" s="12">
        <f t="shared" si="26"/>
        <v>13</v>
      </c>
      <c r="G111" s="54">
        <f t="shared" si="26"/>
        <v>41</v>
      </c>
    </row>
    <row r="112" spans="1:7" ht="16.05" customHeight="1" x14ac:dyDescent="0.3">
      <c r="A112" s="68" t="s">
        <v>163</v>
      </c>
      <c r="B112" s="15" t="s">
        <v>164</v>
      </c>
      <c r="C112" s="13">
        <v>0</v>
      </c>
      <c r="D112" s="13">
        <v>7</v>
      </c>
      <c r="E112" s="13">
        <v>10</v>
      </c>
      <c r="F112" s="13">
        <v>10</v>
      </c>
      <c r="G112" s="57">
        <f>D112+E112+F112</f>
        <v>27</v>
      </c>
    </row>
    <row r="113" spans="1:7" ht="15.6" customHeight="1" x14ac:dyDescent="0.3">
      <c r="A113" s="68" t="s">
        <v>165</v>
      </c>
      <c r="B113" s="15" t="s">
        <v>166</v>
      </c>
      <c r="C113" s="13">
        <v>0</v>
      </c>
      <c r="D113" s="13">
        <v>4</v>
      </c>
      <c r="E113" s="13">
        <v>4</v>
      </c>
      <c r="F113" s="13">
        <v>3</v>
      </c>
      <c r="G113" s="57">
        <f>D113+E113+F113</f>
        <v>11</v>
      </c>
    </row>
    <row r="114" spans="1:7" ht="16.05" customHeight="1" x14ac:dyDescent="0.3">
      <c r="A114" s="68" t="s">
        <v>167</v>
      </c>
      <c r="B114" s="15" t="s">
        <v>168</v>
      </c>
      <c r="C114" s="13">
        <v>0</v>
      </c>
      <c r="D114" s="13">
        <v>3</v>
      </c>
      <c r="E114" s="13">
        <v>0</v>
      </c>
      <c r="F114" s="13">
        <v>0</v>
      </c>
      <c r="G114" s="57">
        <f>D114+E114+F114</f>
        <v>3</v>
      </c>
    </row>
    <row r="115" spans="1:7" s="11" customFormat="1" ht="16.8" customHeight="1" x14ac:dyDescent="0.3">
      <c r="A115" s="65" t="s">
        <v>169</v>
      </c>
      <c r="B115" s="10" t="s">
        <v>170</v>
      </c>
      <c r="C115" s="12">
        <v>0</v>
      </c>
      <c r="D115" s="12">
        <f t="shared" ref="D115:G115" si="27">SUM(D116:D119)</f>
        <v>0</v>
      </c>
      <c r="E115" s="12">
        <f t="shared" si="27"/>
        <v>111</v>
      </c>
      <c r="F115" s="12">
        <f t="shared" si="27"/>
        <v>63</v>
      </c>
      <c r="G115" s="54">
        <f t="shared" si="27"/>
        <v>174</v>
      </c>
    </row>
    <row r="116" spans="1:7" ht="26.4" customHeight="1" x14ac:dyDescent="0.3">
      <c r="A116" s="56" t="s">
        <v>171</v>
      </c>
      <c r="B116" s="27" t="s">
        <v>214</v>
      </c>
      <c r="C116" s="42">
        <v>0</v>
      </c>
      <c r="D116" s="13">
        <v>0</v>
      </c>
      <c r="E116" s="13">
        <v>0</v>
      </c>
      <c r="F116" s="13">
        <v>10</v>
      </c>
      <c r="G116" s="57">
        <f>D116+E116+F116</f>
        <v>10</v>
      </c>
    </row>
    <row r="117" spans="1:7" ht="16.05" customHeight="1" x14ac:dyDescent="0.3">
      <c r="A117" s="56" t="s">
        <v>172</v>
      </c>
      <c r="B117" s="23" t="s">
        <v>173</v>
      </c>
      <c r="C117" s="21">
        <v>0</v>
      </c>
      <c r="D117" s="13">
        <v>0</v>
      </c>
      <c r="E117" s="13">
        <v>57</v>
      </c>
      <c r="F117" s="13">
        <v>33</v>
      </c>
      <c r="G117" s="57">
        <f>D117+E117+F117</f>
        <v>90</v>
      </c>
    </row>
    <row r="118" spans="1:7" ht="18" customHeight="1" x14ac:dyDescent="0.3">
      <c r="A118" s="56" t="s">
        <v>174</v>
      </c>
      <c r="B118" s="23" t="s">
        <v>213</v>
      </c>
      <c r="C118" s="21">
        <v>0</v>
      </c>
      <c r="D118" s="13">
        <v>0</v>
      </c>
      <c r="E118" s="13">
        <v>54</v>
      </c>
      <c r="F118" s="13">
        <v>0</v>
      </c>
      <c r="G118" s="57">
        <f>D118+E118+F118</f>
        <v>54</v>
      </c>
    </row>
    <row r="119" spans="1:7" ht="16.05" customHeight="1" thickBot="1" x14ac:dyDescent="0.35">
      <c r="A119" s="69" t="s">
        <v>186</v>
      </c>
      <c r="B119" s="70" t="s">
        <v>178</v>
      </c>
      <c r="C119" s="71">
        <v>0</v>
      </c>
      <c r="D119" s="71">
        <v>0</v>
      </c>
      <c r="E119" s="71">
        <v>0</v>
      </c>
      <c r="F119" s="71">
        <v>20</v>
      </c>
      <c r="G119" s="72">
        <f>D119+E119+F119</f>
        <v>20</v>
      </c>
    </row>
    <row r="120" spans="1:7" s="1" customFormat="1" ht="12.75" customHeight="1" x14ac:dyDescent="0.3">
      <c r="E120" s="6"/>
      <c r="F120" s="5"/>
    </row>
    <row r="121" spans="1:7" s="1" customFormat="1" ht="12.75" customHeight="1" x14ac:dyDescent="0.3">
      <c r="B121" s="2"/>
      <c r="D121" s="5"/>
      <c r="E121" s="6"/>
    </row>
    <row r="122" spans="1:7" s="1" customFormat="1" ht="12.75" customHeight="1" x14ac:dyDescent="0.3">
      <c r="B122" s="78"/>
      <c r="C122" s="46"/>
      <c r="D122" s="79"/>
      <c r="E122" s="6"/>
    </row>
    <row r="123" spans="1:7" s="1" customFormat="1" ht="12.75" customHeight="1" x14ac:dyDescent="0.3">
      <c r="B123" s="2"/>
      <c r="D123" s="5"/>
      <c r="E123" s="6"/>
    </row>
    <row r="124" spans="1:7" s="1" customFormat="1" ht="12.75" customHeight="1" x14ac:dyDescent="0.3">
      <c r="B124" s="2"/>
      <c r="D124" s="5"/>
      <c r="E124" s="6"/>
    </row>
    <row r="125" spans="1:7" s="1" customFormat="1" ht="12.75" customHeight="1" x14ac:dyDescent="0.3">
      <c r="B125" s="2"/>
      <c r="D125" s="5"/>
      <c r="E125" s="6"/>
    </row>
    <row r="126" spans="1:7" s="1" customFormat="1" ht="12.75" customHeight="1" x14ac:dyDescent="0.3">
      <c r="B126" s="2"/>
      <c r="D126" s="5"/>
      <c r="E126" s="6"/>
    </row>
    <row r="127" spans="1:7" s="1" customFormat="1" ht="12.75" customHeight="1" x14ac:dyDescent="0.3">
      <c r="B127" s="2"/>
      <c r="D127" s="5"/>
      <c r="E127" s="6"/>
    </row>
    <row r="128" spans="1:7" s="1" customFormat="1" ht="12.75" customHeight="1" x14ac:dyDescent="0.3">
      <c r="B128" s="2"/>
      <c r="D128" s="5"/>
      <c r="E128" s="6"/>
    </row>
    <row r="129" spans="2:5" s="1" customFormat="1" ht="12.75" customHeight="1" x14ac:dyDescent="0.3">
      <c r="B129" s="2"/>
      <c r="D129" s="5"/>
      <c r="E129" s="6"/>
    </row>
    <row r="130" spans="2:5" s="1" customFormat="1" ht="12.75" customHeight="1" x14ac:dyDescent="0.3">
      <c r="B130" s="2"/>
      <c r="D130" s="5"/>
      <c r="E130" s="6"/>
    </row>
    <row r="131" spans="2:5" s="1" customFormat="1" ht="12.75" customHeight="1" x14ac:dyDescent="0.3">
      <c r="B131" s="2"/>
      <c r="D131" s="5"/>
      <c r="E131" s="6"/>
    </row>
    <row r="132" spans="2:5" s="1" customFormat="1" ht="12.75" customHeight="1" x14ac:dyDescent="0.3">
      <c r="B132" s="2"/>
      <c r="D132" s="5"/>
      <c r="E132" s="6"/>
    </row>
    <row r="133" spans="2:5" s="1" customFormat="1" ht="12.75" customHeight="1" x14ac:dyDescent="0.3">
      <c r="B133" s="2"/>
      <c r="D133" s="5"/>
      <c r="E133" s="6"/>
    </row>
    <row r="134" spans="2:5" s="1" customFormat="1" ht="12.75" customHeight="1" x14ac:dyDescent="0.3">
      <c r="B134" s="2"/>
      <c r="D134" s="5"/>
      <c r="E134" s="6"/>
    </row>
    <row r="135" spans="2:5" s="1" customFormat="1" ht="12.75" customHeight="1" x14ac:dyDescent="0.3">
      <c r="B135" s="2"/>
      <c r="D135" s="5"/>
      <c r="E135" s="6"/>
    </row>
    <row r="136" spans="2:5" s="1" customFormat="1" ht="12.75" customHeight="1" x14ac:dyDescent="0.3">
      <c r="B136" s="2"/>
      <c r="D136" s="5"/>
      <c r="E136" s="6"/>
    </row>
    <row r="137" spans="2:5" s="1" customFormat="1" ht="12.75" customHeight="1" x14ac:dyDescent="0.3">
      <c r="B137" s="2"/>
      <c r="D137" s="5"/>
      <c r="E137" s="6"/>
    </row>
    <row r="138" spans="2:5" s="1" customFormat="1" ht="12.75" customHeight="1" x14ac:dyDescent="0.3">
      <c r="B138" s="2"/>
      <c r="D138" s="5"/>
      <c r="E138" s="6"/>
    </row>
    <row r="139" spans="2:5" s="1" customFormat="1" ht="12.75" customHeight="1" x14ac:dyDescent="0.3">
      <c r="B139" s="2"/>
      <c r="D139" s="5"/>
      <c r="E139" s="6"/>
    </row>
    <row r="140" spans="2:5" s="1" customFormat="1" ht="12.75" customHeight="1" x14ac:dyDescent="0.3">
      <c r="B140" s="2"/>
      <c r="D140" s="5"/>
      <c r="E140" s="6"/>
    </row>
    <row r="141" spans="2:5" s="1" customFormat="1" ht="12.75" customHeight="1" x14ac:dyDescent="0.3">
      <c r="B141" s="2"/>
      <c r="D141" s="5"/>
      <c r="E141" s="6"/>
    </row>
    <row r="142" spans="2:5" s="1" customFormat="1" ht="12.75" customHeight="1" x14ac:dyDescent="0.3">
      <c r="B142" s="2"/>
      <c r="D142" s="5"/>
      <c r="E142" s="6"/>
    </row>
    <row r="143" spans="2:5" s="1" customFormat="1" ht="12.75" customHeight="1" x14ac:dyDescent="0.3">
      <c r="B143" s="2"/>
      <c r="D143" s="5"/>
      <c r="E143" s="6"/>
    </row>
    <row r="144" spans="2:5" s="1" customFormat="1" ht="12.75" customHeight="1" x14ac:dyDescent="0.3">
      <c r="B144" s="2"/>
      <c r="D144" s="5"/>
      <c r="E144" s="6"/>
    </row>
    <row r="145" spans="2:5" s="1" customFormat="1" ht="12.75" customHeight="1" x14ac:dyDescent="0.3">
      <c r="B145" s="2"/>
      <c r="D145" s="5"/>
      <c r="E145" s="6"/>
    </row>
    <row r="146" spans="2:5" s="1" customFormat="1" ht="12.75" customHeight="1" x14ac:dyDescent="0.3">
      <c r="B146" s="2"/>
      <c r="D146" s="5"/>
      <c r="E146" s="6"/>
    </row>
    <row r="147" spans="2:5" s="1" customFormat="1" ht="12.75" customHeight="1" x14ac:dyDescent="0.3">
      <c r="B147" s="2"/>
      <c r="D147" s="5"/>
      <c r="E147" s="6"/>
    </row>
    <row r="148" spans="2:5" s="1" customFormat="1" ht="12.75" customHeight="1" x14ac:dyDescent="0.3">
      <c r="B148" s="2"/>
      <c r="D148" s="5"/>
      <c r="E148" s="6"/>
    </row>
  </sheetData>
  <autoFilter ref="A7:G120">
    <filterColumn colId="3" showButton="0"/>
    <filterColumn colId="4" showButton="0"/>
    <filterColumn colId="5" showButton="0"/>
  </autoFilter>
  <mergeCells count="3">
    <mergeCell ref="F2:G3"/>
    <mergeCell ref="A4:D4"/>
    <mergeCell ref="B5:G5"/>
  </mergeCells>
  <conditionalFormatting sqref="B35:B39 B25:B27 B20:B21 B15:B16 B18:C19 B13:C14 B23:C24">
    <cfRule type="cellIs" dxfId="0" priority="1" stopIfTrue="1" operator="equal">
      <formula>0</formula>
    </cfRule>
  </conditionalFormatting>
  <pageMargins left="0.78740157480314965" right="0.31496062992125984" top="0.74803149606299213" bottom="0.39370078740157483" header="0" footer="0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TS-32</vt:lpstr>
      <vt:lpstr>'TS-32'!Print_Titles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</cp:lastModifiedBy>
  <cp:lastPrinted>2022-01-26T12:29:27Z</cp:lastPrinted>
  <dcterms:created xsi:type="dcterms:W3CDTF">2021-11-17T12:44:37Z</dcterms:created>
  <dcterms:modified xsi:type="dcterms:W3CDTF">2022-02-28T08:58:27Z</dcterms:modified>
</cp:coreProperties>
</file>