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7.xml" ContentType="application/vnd.ms-excel.person+xml"/>
  <Override PartName="/xl/persons/person64.xml" ContentType="application/vnd.ms-excel.person+xml"/>
  <Override PartName="/xl/persons/person66.xml" ContentType="application/vnd.ms-excel.person+xml"/>
  <Override PartName="/xl/persons/person92.xml" ContentType="application/vnd.ms-excel.person+xml"/>
  <Override PartName="/xl/persons/person87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51.xml" ContentType="application/vnd.ms-excel.person+xml"/>
  <Override PartName="/xl/persons/person58.xml" ContentType="application/vnd.ms-excel.person+xml"/>
  <Override PartName="/xl/persons/person82.xml" ContentType="application/vnd.ms-excel.person+xml"/>
  <Override PartName="/xl/persons/person71.xml" ContentType="application/vnd.ms-excel.person+xml"/>
  <Override PartName="/xl/persons/person75.xml" ContentType="application/vnd.ms-excel.person+xml"/>
  <Override PartName="/xl/persons/person46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48.xml" ContentType="application/vnd.ms-excel.person+xml"/>
  <Override PartName="/xl/persons/person94.xml" ContentType="application/vnd.ms-excel.person+xml"/>
  <Override PartName="/xl/persons/person67.xml" ContentType="application/vnd.ms-excel.person+xml"/>
  <Override PartName="/xl/persons/person59.xml" ContentType="application/vnd.ms-excel.person+xml"/>
  <Override PartName="/xl/persons/person91.xml" ContentType="application/vnd.ms-excel.person+xml"/>
  <Override PartName="/xl/persons/person86.xml" ContentType="application/vnd.ms-excel.person+xml"/>
  <Override PartName="/xl/persons/person45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95.xml" ContentType="application/vnd.ms-excel.person+xml"/>
  <Override PartName="/xl/persons/person93.xml" ContentType="application/vnd.ms-excel.person+xml"/>
  <Override PartName="/xl/persons/person78.xml" ContentType="application/vnd.ms-excel.person+xml"/>
  <Override PartName="/xl/persons/person73.xml" ContentType="application/vnd.ms-excel.person+xml"/>
  <Override PartName="/xl/persons/person70.xml" ContentType="application/vnd.ms-excel.person+xml"/>
  <Override PartName="/xl/persons/person68.xml" ContentType="application/vnd.ms-excel.person+xml"/>
  <Override PartName="/xl/persons/person62.xml" ContentType="application/vnd.ms-excel.person+xml"/>
  <Override PartName="/xl/persons/person55.xml" ContentType="application/vnd.ms-excel.person+xml"/>
  <Override PartName="/xl/persons/person50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.xml" ContentType="application/vnd.ms-excel.person+xml"/>
  <Override PartName="/xl/persons/person88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83.xml" ContentType="application/vnd.ms-excel.person+xml"/>
  <Override PartName="/xl/persons/person81.xml" ContentType="application/vnd.ms-excel.person+xml"/>
  <Override PartName="/xl/persons/person76.xml" ContentType="application/vnd.ms-excel.person+xml"/>
  <Override PartName="/xl/persons/person63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1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60.xml" ContentType="application/vnd.ms-excel.person+xml"/>
  <Override PartName="/xl/persons/person90.xml" ContentType="application/vnd.ms-excel.person+xml"/>
  <Override PartName="/xl/persons/person18.xml" ContentType="application/vnd.ms-excel.person+xml"/>
  <Override PartName="/xl/persons/person85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53.xml" ContentType="application/vnd.ms-excel.person+xml"/>
  <Override PartName="/xl/persons/person77.xml" ContentType="application/vnd.ms-excel.person+xml"/>
  <Override PartName="/xl/persons/person49.xml" ContentType="application/vnd.ms-excel.person+xml"/>
  <Override PartName="/xl/persons/person72.xml" ContentType="application/vnd.ms-excel.person+xml"/>
  <Override PartName="/xl/persons/person7.xml" ContentType="application/vnd.ms-excel.person+xml"/>
  <Override PartName="/xl/persons/person96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5.xml" ContentType="application/vnd.ms-excel.person+xml"/>
  <Override PartName="/xl/persons/person89.xml" ContentType="application/vnd.ms-excel.person+xml"/>
  <Override PartName="/xl/persons/person39.xml" ContentType="application/vnd.ms-excel.person+xml"/>
  <Override PartName="/xl/persons/person61.xml" ContentType="application/vnd.ms-excel.person+xml"/>
  <Override PartName="/xl/persons/person69.xml" ContentType="application/vnd.ms-excel.person+xml"/>
  <Override PartName="/xl/persons/person38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56.xml" ContentType="application/vnd.ms-excel.person+xml"/>
  <Override PartName="/xl/persons/person80.xml" ContentType="application/vnd.ms-excel.person+xml"/>
  <Override PartName="/xl/persons/person84.xml" ContentType="application/vnd.ms-excel.person+xml"/>
  <Override PartName="/xl/persons/person54.xml" ContentType="application/vnd.ms-excel.person+xml"/>
  <Override PartName="/xl/persons/person34.xml" ContentType="application/vnd.ms-excel.person+xml"/>
  <Override PartName="/xl/persons/person74.xml" ContentType="application/vnd.ms-excel.person+xml"/>
  <Override PartName="/xl/persons/person7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3-2027\01 Posedziai\10 Tarybos posėdis\SP-23\"/>
    </mc:Choice>
  </mc:AlternateContent>
  <xr:revisionPtr revIDLastSave="0" documentId="8_{0316BDE3-2882-4E76-92B0-4BC7EAD993B9}" xr6:coauthVersionLast="45" xr6:coauthVersionMax="45" xr10:uidLastSave="{00000000-0000-0000-0000-000000000000}"/>
  <bookViews>
    <workbookView xWindow="-120" yWindow="-120" windowWidth="29040" windowHeight="15840" tabRatio="897" activeTab="1" xr2:uid="{00000000-000D-0000-FFFF-FFFF00000000}"/>
  </bookViews>
  <sheets>
    <sheet name="1 pr" sheetId="75" r:id="rId1"/>
    <sheet name="10 pr" sheetId="79" r:id="rId2"/>
  </sheets>
  <definedNames>
    <definedName name="_xlnm.Print_Area" localSheetId="0">'1 pr'!$A$1:$C$54</definedName>
    <definedName name="_xlnm.Print_Area" localSheetId="1">'10 pr'!$A$1:$D$72</definedName>
    <definedName name="_xlnm.Print_Titles" localSheetId="0">'1 pr'!$7:$7</definedName>
    <definedName name="_xlnm.Print_Titles" localSheetId="1">'10 pr'!$9:$9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79" l="1"/>
  <c r="D47" i="79"/>
  <c r="D40" i="79"/>
  <c r="C42" i="75"/>
  <c r="D45" i="79"/>
  <c r="C29" i="75" l="1"/>
  <c r="C24" i="75"/>
  <c r="C19" i="75"/>
  <c r="C16" i="75"/>
  <c r="C8" i="75" s="1"/>
  <c r="C12" i="75"/>
  <c r="C9" i="75"/>
  <c r="D60" i="79"/>
  <c r="D59" i="79" s="1"/>
  <c r="D57" i="79"/>
  <c r="D43" i="79" l="1"/>
  <c r="D41" i="79"/>
  <c r="D35" i="79"/>
  <c r="D19" i="79"/>
  <c r="C33" i="75" l="1"/>
  <c r="C18" i="75" s="1"/>
  <c r="C35" i="75" s="1"/>
  <c r="D11" i="79" l="1"/>
  <c r="C45" i="75" l="1"/>
  <c r="C40" i="75" l="1"/>
  <c r="C37" i="75" s="1"/>
  <c r="C36" i="75" s="1"/>
  <c r="C44" i="75" s="1"/>
  <c r="D68" i="79"/>
  <c r="D66" i="79"/>
  <c r="D63" i="79"/>
  <c r="D62" i="79" s="1"/>
  <c r="D55" i="79"/>
  <c r="D54" i="79" s="1"/>
  <c r="D33" i="79"/>
  <c r="D31" i="79"/>
  <c r="D29" i="79"/>
  <c r="D27" i="79"/>
  <c r="D14" i="79"/>
  <c r="D10" i="79" s="1"/>
  <c r="D26" i="79" l="1"/>
  <c r="D65" i="79"/>
  <c r="D70" i="79" l="1"/>
</calcChain>
</file>

<file path=xl/sharedStrings.xml><?xml version="1.0" encoding="utf-8"?>
<sst xmlns="http://schemas.openxmlformats.org/spreadsheetml/2006/main" count="151" uniqueCount="134">
  <si>
    <t>Eil. Nr.</t>
  </si>
  <si>
    <t>Kėdainių bendruomenės socialinis centras</t>
  </si>
  <si>
    <t>Dotnuvos slaugos namai</t>
  </si>
  <si>
    <t xml:space="preserve">Kėdainių rajono savivaldybės administracija 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</si>
  <si>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</si>
  <si>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</si>
  <si>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</si>
  <si>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</si>
  <si>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</si>
  <si>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</si>
  <si>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</si>
  <si>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</si>
  <si>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09</t>
  </si>
  <si>
    <t xml:space="preserve"> ŽEMĖS ŪKIO PLĖTRA IR MELIORACIJA</t>
  </si>
  <si>
    <t>Kėdainių šviesioji gimnazija</t>
  </si>
  <si>
    <t>Kėdainių rajono savivaldybės Mikalojaus Daukšos viešoji biblioteka</t>
  </si>
  <si>
    <t>01</t>
  </si>
  <si>
    <t>ŠVIETIMAS IR UGDYMAS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</si>
  <si>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</si>
  <si>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</si>
  <si>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</si>
  <si>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</si>
  <si>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</si>
  <si>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</si>
  <si>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 xml:space="preserve">                                                                                         ___________________________</t>
  </si>
  <si>
    <t>Eil.   Nr.</t>
  </si>
  <si>
    <t>Kėdainių Juozo Paukštelio progimnazija</t>
  </si>
  <si>
    <t>(tūkst. Eur)</t>
  </si>
  <si>
    <t>Kėdainių pagalbos šeimai centras</t>
  </si>
  <si>
    <t>Kėdainių lopšelis-darželis „Pasaka“</t>
  </si>
  <si>
    <t>Kėdainių lopšelis-darželis „Vyturėlis“</t>
  </si>
  <si>
    <t>Kėdainių lopšelis-darželis „Žilvitis“</t>
  </si>
  <si>
    <t>Lietuvos sporto universiteto Kėdainių „Aušros“ progimnazija</t>
  </si>
  <si>
    <t>Kėdainių „Ryto“ progimnazija</t>
  </si>
  <si>
    <t>Kėdainių „Atžalyno“ gimnazija</t>
  </si>
  <si>
    <t>Mokesčiai už valstybinius gamtos išteklius</t>
  </si>
  <si>
    <t>Kėdainių r. Vilainių mokykla-darželis „Obelėlė“</t>
  </si>
  <si>
    <t>Kėdainių švietimo pagalbos tarnyba</t>
  </si>
  <si>
    <t>03.1</t>
  </si>
  <si>
    <t>03.2</t>
  </si>
  <si>
    <t>03.3</t>
  </si>
  <si>
    <t>03.4</t>
  </si>
  <si>
    <t>03.5</t>
  </si>
  <si>
    <t>09.1</t>
  </si>
  <si>
    <t>09.2</t>
  </si>
  <si>
    <t>01.1</t>
  </si>
  <si>
    <t>01.2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</si>
  <si>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</si>
  <si>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</si>
  <si>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</si>
  <si>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</si>
  <si>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</si>
  <si>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</si>
  <si>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</si>
  <si>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</si>
  <si>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</si>
  <si>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</si>
  <si>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</si>
  <si>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</si>
  <si>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</si>
  <si>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</si>
  <si>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</si>
  <si>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</si>
  <si>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</si>
  <si>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</si>
  <si>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 xml:space="preserve">                                                                 Kėdainių rajono savivaldybės tarybos</t>
  </si>
  <si>
    <t>Progra- mos kodas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</si>
  <si>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</si>
  <si>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</si>
  <si>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</si>
  <si>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</si>
  <si>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03.6</t>
  </si>
  <si>
    <t>03.7</t>
  </si>
  <si>
    <t>05.1</t>
  </si>
  <si>
    <t>08.1</t>
  </si>
  <si>
    <t>Kita dotacija neformaliajam vaikų švietimui</t>
  </si>
  <si>
    <t>Kita dotacija viešosios paskirties rekreacijai ir poilsiui skirtų valstybės miško žemės sklypų priežiūros, apsaugos ir tvarkymo darbams Kėdainių mieste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</si>
  <si>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</si>
  <si>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</si>
  <si>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</si>
  <si>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</si>
  <si>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</si>
  <si>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</si>
  <si>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</si>
  <si>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</si>
  <si>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</si>
  <si>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33.1</t>
  </si>
  <si>
    <t>Valstybinėms (perduotoms savivaldybėms) funkcijoms atlikti</t>
  </si>
  <si>
    <t xml:space="preserve">Valstybės biudžeto kitos dotacijos </t>
  </si>
  <si>
    <t>Europos Sąjungos ir kitos tarptautinės finansinės paramos lėšos</t>
  </si>
  <si>
    <t>Suma</t>
  </si>
  <si>
    <t xml:space="preserve"> (tūkst. Eur)</t>
  </si>
  <si>
    <t>34</t>
  </si>
  <si>
    <t>35</t>
  </si>
  <si>
    <t>36</t>
  </si>
  <si>
    <t>37</t>
  </si>
  <si>
    <t xml:space="preserve">MATERIALIOJO IR NEMATERIALIOJO TURTO REALIZAVIMO PAJAMOS </t>
  </si>
  <si>
    <t>mokyklos specialiųjų ugdymosi poreikių turintiems mokiniams</t>
  </si>
  <si>
    <t>Finansinių įsipareigojimų prisiėmimo (skolinimosi) pajamos</t>
  </si>
  <si>
    <t>Metų pradžios lėšų likutis</t>
  </si>
  <si>
    <t>Pajamų ir pelno mokesčiai (3+4)</t>
  </si>
  <si>
    <t xml:space="preserve"> MOKESČIAI (2+5+9)</t>
  </si>
  <si>
    <t>Turto mokesčiai (6+7+8)</t>
  </si>
  <si>
    <t>Prekių ir paslaugų mokesčiai (10)</t>
  </si>
  <si>
    <t>Turto pajamos (13+14+15+16)</t>
  </si>
  <si>
    <t>38</t>
  </si>
  <si>
    <t>Pajamos už prekes ir paslaugas (18+19+20+21)</t>
  </si>
  <si>
    <t>Kitos neišvardytos pajamos</t>
  </si>
  <si>
    <t>Infrastruktūros plėtros įmokos</t>
  </si>
  <si>
    <t>Valstybės biudžeto specialioji tikslinė dotacija (31+32+33)</t>
  </si>
  <si>
    <t xml:space="preserve">                                       IŠ VISO PAJAMŲ IR DOTACIJŲ (28+29)</t>
  </si>
  <si>
    <t>Iš viso (1+11+27)</t>
  </si>
  <si>
    <t>01.3</t>
  </si>
  <si>
    <t xml:space="preserve"> Kita dotacja profesiniam orientavimui</t>
  </si>
  <si>
    <t xml:space="preserve"> Kita dotacija socialinių paslaugų įstaigose dirbančių  socialinių  paslaugų srities darbuotojų pareiginei algai padidinti</t>
  </si>
  <si>
    <t>Kita dotaacija būstams pritaikyti asmenims su negalia</t>
  </si>
  <si>
    <t>Kėdainių rajono savivaldybės administracija</t>
  </si>
  <si>
    <t>Kita dotacija asmenų su negalia koordinavimui</t>
  </si>
  <si>
    <t>Kita dotacija stiprinti bendruomenines veiklas savivaldybėje</t>
  </si>
  <si>
    <t>05.2</t>
  </si>
  <si>
    <t>Kita dotacija  savivaldybės institucijos valdomiems vietinės reikšmės keliams</t>
  </si>
  <si>
    <t>07.1</t>
  </si>
  <si>
    <t>KITOS PAJAMOS (12+17+22+25+26)</t>
  </si>
  <si>
    <t>Rinkliavos (23+24 )</t>
  </si>
  <si>
    <t>DOTACIJOS IŠ KITŲ VALDŽIOS SEKTORIAUS  SUBJEKTŲ (30+34+35)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</si>
  <si>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</si>
  <si>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</si>
  <si>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</si>
  <si>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</si>
  <si>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</si>
  <si>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03.10</t>
  </si>
  <si>
    <t>Kita dotacija socialinių paslaugų šakos kolektyvinėje sutartyje nustatytiems įsipareigojimams igyvendinti</t>
  </si>
  <si>
    <t xml:space="preserve">                                              2024 m. kovo 29 d. sprendimo Nr. TS-</t>
  </si>
  <si>
    <t xml:space="preserve">                                                         2024 m. kovo 29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</si>
</sst>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;\-0.0;;"/>
  </numFmts>
  <fonts count="1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168" fontId="1" fillId="0" borderId="1" xfId="0" applyNumberFormat="1" applyFont="1" applyBorder="1" applyAlignment="1">
      <alignment vertic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/>
    <xf numFmtId="168" fontId="2" fillId="0" borderId="0" xfId="0" applyNumberFormat="1" applyFont="1"/>
    <xf numFmtId="167" fontId="2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0" fontId="1" fillId="0" borderId="1" xfId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168" fontId="9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/>
    </xf>
    <xf numFmtId="167" fontId="1" fillId="0" borderId="1" xfId="18" applyNumberFormat="1" applyBorder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9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0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Sheet1_2009 m 02 men biudzetas." xfId="18" xr:uid="{00000000-0005-0000-0000-000014000000}"/>
    <cellStyle name="Paprastas 2" xfId="19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7.xml"/><Relationship Id="rId84" Type="http://schemas.microsoft.com/office/2017/10/relationships/person" Target="persons/person64.xml"/><Relationship Id="rId89" Type="http://schemas.microsoft.com/office/2017/10/relationships/person" Target="persons/person66.xml"/><Relationship Id="rId112" Type="http://schemas.microsoft.com/office/2017/10/relationships/person" Target="persons/person92.xml"/><Relationship Id="rId107" Type="http://schemas.microsoft.com/office/2017/10/relationships/person" Target="persons/person87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74" Type="http://schemas.microsoft.com/office/2017/10/relationships/person" Target="persons/person51.xml"/><Relationship Id="rId79" Type="http://schemas.microsoft.com/office/2017/10/relationships/person" Target="persons/person58.xml"/><Relationship Id="rId102" Type="http://schemas.microsoft.com/office/2017/10/relationships/person" Target="persons/person82.xml"/><Relationship Id="rId5" Type="http://schemas.openxmlformats.org/officeDocument/2006/relationships/sharedStrings" Target="sharedStrings.xml"/><Relationship Id="rId90" Type="http://schemas.microsoft.com/office/2017/10/relationships/person" Target="persons/person71.xml"/><Relationship Id="rId95" Type="http://schemas.microsoft.com/office/2017/10/relationships/person" Target="persons/person75.xml"/><Relationship Id="rId64" Type="http://schemas.microsoft.com/office/2017/10/relationships/person" Target="persons/person46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27" Type="http://schemas.microsoft.com/office/2017/10/relationships/person" Target="persons/person12.xml"/><Relationship Id="rId22" Type="http://schemas.microsoft.com/office/2017/10/relationships/person" Target="persons/person4.xml"/><Relationship Id="rId69" Type="http://schemas.microsoft.com/office/2017/10/relationships/person" Target="persons/person48.xml"/><Relationship Id="rId113" Type="http://schemas.microsoft.com/office/2017/10/relationships/person" Target="persons/person94.xml"/><Relationship Id="rId85" Type="http://schemas.microsoft.com/office/2017/10/relationships/person" Target="persons/person67.xml"/><Relationship Id="rId80" Type="http://schemas.microsoft.com/office/2017/10/relationships/person" Target="persons/person59.xml"/><Relationship Id="rId108" Type="http://schemas.microsoft.com/office/2017/10/relationships/person" Target="persons/person91.xml"/><Relationship Id="rId103" Type="http://schemas.microsoft.com/office/2017/10/relationships/person" Target="persons/person86.xml"/><Relationship Id="rId67" Type="http://schemas.microsoft.com/office/2017/10/relationships/person" Target="persons/person45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116" Type="http://schemas.microsoft.com/office/2017/10/relationships/person" Target="persons/person95.xml"/><Relationship Id="rId111" Type="http://schemas.microsoft.com/office/2017/10/relationships/person" Target="persons/person93.xml"/><Relationship Id="rId96" Type="http://schemas.microsoft.com/office/2017/10/relationships/person" Target="persons/person78.xml"/><Relationship Id="rId91" Type="http://schemas.microsoft.com/office/2017/10/relationships/person" Target="persons/person73.xml"/><Relationship Id="rId88" Type="http://schemas.microsoft.com/office/2017/10/relationships/person" Target="persons/person70.xml"/><Relationship Id="rId20" Type="http://schemas.microsoft.com/office/2017/10/relationships/person" Target="persons/person68.xml"/><Relationship Id="rId83" Type="http://schemas.microsoft.com/office/2017/10/relationships/person" Target="persons/person62.xml"/><Relationship Id="rId75" Type="http://schemas.microsoft.com/office/2017/10/relationships/person" Target="persons/person55.xml"/><Relationship Id="rId70" Type="http://schemas.microsoft.com/office/2017/10/relationships/person" Target="persons/person50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4" Type="http://schemas.microsoft.com/office/2017/10/relationships/person" Target="persons/person.xml"/><Relationship Id="rId106" Type="http://schemas.microsoft.com/office/2017/10/relationships/person" Target="persons/person88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1" Type="http://schemas.microsoft.com/office/2017/10/relationships/person" Target="persons/person83.xml"/><Relationship Id="rId99" Type="http://schemas.microsoft.com/office/2017/10/relationships/person" Target="persons/person81.xml"/><Relationship Id="rId94" Type="http://schemas.microsoft.com/office/2017/10/relationships/person" Target="persons/person76.xml"/><Relationship Id="rId86" Type="http://schemas.microsoft.com/office/2017/10/relationships/person" Target="persons/person63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1.xml"/><Relationship Id="rId73" Type="http://schemas.microsoft.com/office/2017/10/relationships/person" Target="persons/person52.xml"/><Relationship Id="rId78" Type="http://schemas.microsoft.com/office/2017/10/relationships/person" Target="persons/person57.xml"/><Relationship Id="rId81" Type="http://schemas.microsoft.com/office/2017/10/relationships/person" Target="persons/person60.xml"/><Relationship Id="rId4" Type="http://schemas.openxmlformats.org/officeDocument/2006/relationships/styles" Target="styles.xml"/><Relationship Id="rId109" Type="http://schemas.microsoft.com/office/2017/10/relationships/person" Target="persons/person90.xml"/><Relationship Id="rId39" Type="http://schemas.microsoft.com/office/2017/10/relationships/person" Target="persons/person18.xml"/><Relationship Id="rId104" Type="http://schemas.microsoft.com/office/2017/10/relationships/person" Target="persons/person85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6" Type="http://schemas.microsoft.com/office/2017/10/relationships/person" Target="persons/person53.xml"/><Relationship Id="rId97" Type="http://schemas.microsoft.com/office/2017/10/relationships/person" Target="persons/person77.xml"/><Relationship Id="rId71" Type="http://schemas.microsoft.com/office/2017/10/relationships/person" Target="persons/person49.xml"/><Relationship Id="rId92" Type="http://schemas.microsoft.com/office/2017/10/relationships/person" Target="persons/person72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115" Type="http://schemas.microsoft.com/office/2017/10/relationships/person" Target="persons/person96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45" Type="http://schemas.microsoft.com/office/2017/10/relationships/person" Target="persons/person23.xml"/><Relationship Id="rId66" Type="http://schemas.microsoft.com/office/2017/10/relationships/person" Target="persons/person44.xml"/><Relationship Id="rId87" Type="http://schemas.microsoft.com/office/2017/10/relationships/person" Target="persons/person65.xml"/><Relationship Id="rId110" Type="http://schemas.microsoft.com/office/2017/10/relationships/person" Target="persons/person89.xml"/><Relationship Id="rId61" Type="http://schemas.microsoft.com/office/2017/10/relationships/person" Target="persons/person39.xml"/><Relationship Id="rId82" Type="http://schemas.microsoft.com/office/2017/10/relationships/person" Target="persons/person61.xml"/><Relationship Id="rId19" Type="http://schemas.microsoft.com/office/2017/10/relationships/person" Target="persons/person69.xml"/><Relationship Id="rId56" Type="http://schemas.microsoft.com/office/2017/10/relationships/person" Target="persons/person38.xml"/><Relationship Id="rId35" Type="http://schemas.microsoft.com/office/2017/10/relationships/person" Target="persons/person17.xml"/><Relationship Id="rId30" Type="http://schemas.microsoft.com/office/2017/10/relationships/person" Target="persons/person9.xml"/><Relationship Id="rId77" Type="http://schemas.microsoft.com/office/2017/10/relationships/person" Target="persons/person56.xml"/><Relationship Id="rId100" Type="http://schemas.microsoft.com/office/2017/10/relationships/person" Target="persons/person80.xml"/><Relationship Id="rId105" Type="http://schemas.microsoft.com/office/2017/10/relationships/person" Target="persons/person84.xml"/><Relationship Id="rId72" Type="http://schemas.microsoft.com/office/2017/10/relationships/person" Target="persons/person54.xml"/><Relationship Id="rId51" Type="http://schemas.microsoft.com/office/2017/10/relationships/person" Target="persons/person34.xml"/><Relationship Id="rId93" Type="http://schemas.microsoft.com/office/2017/10/relationships/person" Target="persons/person74.xml"/><Relationship Id="rId98" Type="http://schemas.microsoft.com/office/2017/10/relationships/person" Target="persons/person79.xml"/><Relationship Id="rId3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zoomScaleNormal="100" workbookViewId="0">
      <selection activeCell="G10" sqref="G10"/>
    </sheetView>
  </sheetViews>
  <sheetFormatPr defaultColWidth="9.140625" defaultRowHeight="12.75" x14ac:dyDescent="0.2"/>
  <cols>
    <col min="1" max="1" width="6.28515625" style="2" customWidth="1"/>
    <col min="2" max="2" width="69.28515625" style="1" customWidth="1"/>
    <col min="3" max="3" width="14.5703125" style="1" bestFit="1" customWidth="1"/>
    <col min="4" max="4" width="9.28515625" style="1" customWidth="1"/>
    <col min="5" max="5" width="11.7109375" style="1" bestFit="1" customWidth="1"/>
    <col min="6" max="6" width="15.140625" style="1" customWidth="1"/>
    <col min="7" max="16384" width="9.140625" style="1"/>
  </cols>
  <sheetData>
    <row r="1" spans="1:7" ht="15.75" x14ac:dyDescent="0.25">
      <c r="A1" s="11"/>
      <c r="B1" s="86" t="s">
        <v>65</v>
      </c>
      <c r="C1" s="86"/>
    </row>
    <row r="2" spans="1:7" ht="15.75" x14ac:dyDescent="0.25">
      <c r="A2" s="11"/>
      <c r="B2" s="87" t="s">
        <v>132</v>
      </c>
      <c r="C2" s="87"/>
    </row>
    <row r="3" spans="1:7" ht="15.75" x14ac:dyDescent="0.25">
      <c r="A3" s="88" t="s">
        <v>47</v>
      </c>
      <c r="B3" s="88"/>
      <c r="C3" s="88"/>
    </row>
    <row r="4" spans="1:7" x14ac:dyDescent="0.2">
      <c r="A4" s="12"/>
      <c r="B4" s="13"/>
      <c r="C4" s="13"/>
    </row>
    <row r="5" spans="1:7" x14ac:dyDescent="0.2">
      <c r="A5" s="11"/>
      <c r="B5" s="14" t="s">
        <v>125</v>
      </c>
      <c r="C5" s="15"/>
    </row>
    <row r="6" spans="1:7" x14ac:dyDescent="0.2">
      <c r="A6" s="11"/>
      <c r="B6" s="15"/>
      <c r="C6" s="13" t="s">
        <v>91</v>
      </c>
    </row>
    <row r="7" spans="1:7" x14ac:dyDescent="0.2">
      <c r="A7" s="16" t="s">
        <v>0</v>
      </c>
      <c r="B7" s="17" t="s">
        <v>48</v>
      </c>
      <c r="C7" s="17" t="s">
        <v>90</v>
      </c>
      <c r="D7" s="2"/>
      <c r="E7" s="2"/>
      <c r="F7" s="2"/>
    </row>
    <row r="8" spans="1:7" x14ac:dyDescent="0.2">
      <c r="A8" s="18">
        <v>1</v>
      </c>
      <c r="B8" s="16" t="s">
        <v>101</v>
      </c>
      <c r="C8" s="19">
        <f>+C9+C12+C16</f>
        <v>48666</v>
      </c>
      <c r="E8" s="3"/>
    </row>
    <row r="9" spans="1:7" x14ac:dyDescent="0.2">
      <c r="A9" s="18">
        <v>2</v>
      </c>
      <c r="B9" s="16" t="s">
        <v>100</v>
      </c>
      <c r="C9" s="19">
        <f>+C10+C11</f>
        <v>45796</v>
      </c>
      <c r="E9" s="3"/>
    </row>
    <row r="10" spans="1:7" x14ac:dyDescent="0.2">
      <c r="A10" s="18">
        <v>3</v>
      </c>
      <c r="B10" s="20" t="s">
        <v>49</v>
      </c>
      <c r="C10" s="4">
        <v>45746</v>
      </c>
      <c r="D10" s="21"/>
      <c r="E10" s="8"/>
      <c r="G10" s="8"/>
    </row>
    <row r="11" spans="1:7" ht="25.5" x14ac:dyDescent="0.2">
      <c r="A11" s="18">
        <v>4</v>
      </c>
      <c r="B11" s="22" t="s">
        <v>69</v>
      </c>
      <c r="C11" s="4">
        <v>50</v>
      </c>
      <c r="D11" s="23"/>
      <c r="E11" s="8"/>
      <c r="F11" s="10"/>
      <c r="G11" s="8"/>
    </row>
    <row r="12" spans="1:7" x14ac:dyDescent="0.2">
      <c r="A12" s="18">
        <v>5</v>
      </c>
      <c r="B12" s="16" t="s">
        <v>102</v>
      </c>
      <c r="C12" s="24">
        <f>+C13+C15+C14</f>
        <v>2520</v>
      </c>
      <c r="D12" s="23"/>
      <c r="F12" s="10"/>
      <c r="G12" s="8"/>
    </row>
    <row r="13" spans="1:7" x14ac:dyDescent="0.2">
      <c r="A13" s="18">
        <v>6</v>
      </c>
      <c r="B13" s="20" t="s">
        <v>50</v>
      </c>
      <c r="C13" s="4">
        <v>900</v>
      </c>
      <c r="D13" s="3"/>
      <c r="F13" s="9"/>
    </row>
    <row r="14" spans="1:7" x14ac:dyDescent="0.2">
      <c r="A14" s="18">
        <v>7</v>
      </c>
      <c r="B14" s="20" t="s">
        <v>51</v>
      </c>
      <c r="C14" s="4">
        <v>20</v>
      </c>
      <c r="D14" s="3"/>
      <c r="F14" s="9"/>
    </row>
    <row r="15" spans="1:7" x14ac:dyDescent="0.2">
      <c r="A15" s="18">
        <v>8</v>
      </c>
      <c r="B15" s="20" t="s">
        <v>52</v>
      </c>
      <c r="C15" s="4">
        <v>1600</v>
      </c>
      <c r="D15" s="3"/>
      <c r="F15" s="10"/>
    </row>
    <row r="16" spans="1:7" x14ac:dyDescent="0.2">
      <c r="A16" s="18">
        <v>9</v>
      </c>
      <c r="B16" s="16" t="s">
        <v>103</v>
      </c>
      <c r="C16" s="19">
        <f>+C17</f>
        <v>350</v>
      </c>
      <c r="D16" s="23"/>
    </row>
    <row r="17" spans="1:10" s="2" customFormat="1" ht="15.75" customHeight="1" x14ac:dyDescent="0.2">
      <c r="A17" s="18">
        <v>10</v>
      </c>
      <c r="B17" s="20" t="s">
        <v>53</v>
      </c>
      <c r="C17" s="4">
        <v>350</v>
      </c>
      <c r="D17" s="1"/>
      <c r="E17" s="1"/>
      <c r="F17" s="6"/>
      <c r="G17" s="7"/>
      <c r="J17" s="7"/>
    </row>
    <row r="18" spans="1:10" x14ac:dyDescent="0.2">
      <c r="A18" s="18">
        <v>11</v>
      </c>
      <c r="B18" s="16" t="s">
        <v>122</v>
      </c>
      <c r="C18" s="24">
        <f>C19+C24+C29+C32+C33</f>
        <v>5297.5</v>
      </c>
      <c r="D18" s="3"/>
    </row>
    <row r="19" spans="1:10" x14ac:dyDescent="0.2">
      <c r="A19" s="18">
        <v>12</v>
      </c>
      <c r="B19" s="16" t="s">
        <v>104</v>
      </c>
      <c r="C19" s="24">
        <f>C21+C22+C23+C20</f>
        <v>790</v>
      </c>
      <c r="D19" s="23"/>
    </row>
    <row r="20" spans="1:10" x14ac:dyDescent="0.2">
      <c r="A20" s="18">
        <v>13</v>
      </c>
      <c r="B20" s="25" t="s">
        <v>55</v>
      </c>
      <c r="C20" s="4">
        <v>30</v>
      </c>
      <c r="D20" s="3"/>
      <c r="G20" s="8"/>
    </row>
    <row r="21" spans="1:10" ht="25.5" x14ac:dyDescent="0.2">
      <c r="A21" s="18">
        <v>14</v>
      </c>
      <c r="B21" s="22" t="s">
        <v>56</v>
      </c>
      <c r="C21" s="4">
        <v>650</v>
      </c>
      <c r="D21" s="3"/>
      <c r="G21" s="8"/>
    </row>
    <row r="22" spans="1:10" x14ac:dyDescent="0.2">
      <c r="A22" s="18">
        <v>15</v>
      </c>
      <c r="B22" s="20" t="s">
        <v>57</v>
      </c>
      <c r="C22" s="4">
        <v>50</v>
      </c>
      <c r="D22" s="23"/>
      <c r="F22" s="6"/>
      <c r="G22" s="8"/>
    </row>
    <row r="23" spans="1:10" x14ac:dyDescent="0.2">
      <c r="A23" s="18">
        <v>16</v>
      </c>
      <c r="B23" s="26" t="s">
        <v>35</v>
      </c>
      <c r="C23" s="4">
        <v>60</v>
      </c>
      <c r="D23" s="23"/>
      <c r="F23" s="6"/>
      <c r="G23" s="8"/>
    </row>
    <row r="24" spans="1:10" x14ac:dyDescent="0.2">
      <c r="A24" s="18">
        <v>17</v>
      </c>
      <c r="B24" s="16" t="s">
        <v>106</v>
      </c>
      <c r="C24" s="24">
        <f>+C26+C25+C27+C28</f>
        <v>2620.5</v>
      </c>
      <c r="D24" s="3"/>
    </row>
    <row r="25" spans="1:10" x14ac:dyDescent="0.2">
      <c r="A25" s="18">
        <v>18</v>
      </c>
      <c r="B25" s="20" t="s">
        <v>58</v>
      </c>
      <c r="C25" s="4">
        <v>305.7</v>
      </c>
      <c r="D25" s="3"/>
      <c r="E25" s="23"/>
      <c r="F25" s="5"/>
      <c r="G25" s="8"/>
    </row>
    <row r="26" spans="1:10" x14ac:dyDescent="0.2">
      <c r="A26" s="18">
        <v>19</v>
      </c>
      <c r="B26" s="20" t="s">
        <v>59</v>
      </c>
      <c r="C26" s="4">
        <v>151.6</v>
      </c>
      <c r="D26" s="3"/>
      <c r="E26" s="23"/>
      <c r="F26" s="5"/>
      <c r="G26" s="8"/>
    </row>
    <row r="27" spans="1:10" x14ac:dyDescent="0.2">
      <c r="A27" s="18">
        <v>20</v>
      </c>
      <c r="B27" s="20" t="s">
        <v>60</v>
      </c>
      <c r="C27" s="4">
        <v>2063.1999999999998</v>
      </c>
      <c r="D27" s="3"/>
      <c r="E27" s="23"/>
      <c r="F27" s="5"/>
      <c r="G27" s="8"/>
    </row>
    <row r="28" spans="1:10" x14ac:dyDescent="0.2">
      <c r="A28" s="18">
        <v>21</v>
      </c>
      <c r="B28" s="20" t="s">
        <v>108</v>
      </c>
      <c r="C28" s="4">
        <v>100</v>
      </c>
      <c r="D28" s="3"/>
      <c r="E28" s="23"/>
      <c r="F28" s="5"/>
      <c r="G28" s="8"/>
    </row>
    <row r="29" spans="1:10" x14ac:dyDescent="0.2">
      <c r="A29" s="18">
        <v>22</v>
      </c>
      <c r="B29" s="16" t="s">
        <v>123</v>
      </c>
      <c r="C29" s="19">
        <f>+C30+C31</f>
        <v>1829</v>
      </c>
      <c r="D29" s="3"/>
      <c r="E29" s="5"/>
      <c r="F29" s="5"/>
    </row>
    <row r="30" spans="1:10" x14ac:dyDescent="0.2">
      <c r="A30" s="18">
        <v>23</v>
      </c>
      <c r="B30" s="20" t="s">
        <v>61</v>
      </c>
      <c r="C30" s="4">
        <v>45</v>
      </c>
      <c r="D30" s="3"/>
      <c r="G30" s="8"/>
    </row>
    <row r="31" spans="1:10" x14ac:dyDescent="0.2">
      <c r="A31" s="18">
        <v>24</v>
      </c>
      <c r="B31" s="20" t="s">
        <v>62</v>
      </c>
      <c r="C31" s="4">
        <v>1784</v>
      </c>
      <c r="E31" s="23"/>
      <c r="F31" s="6"/>
      <c r="G31" s="8"/>
    </row>
    <row r="32" spans="1:10" x14ac:dyDescent="0.2">
      <c r="A32" s="18">
        <v>25</v>
      </c>
      <c r="B32" s="16" t="s">
        <v>63</v>
      </c>
      <c r="C32" s="24">
        <v>50</v>
      </c>
      <c r="D32" s="3"/>
      <c r="E32" s="5"/>
      <c r="F32" s="5"/>
      <c r="G32" s="8"/>
    </row>
    <row r="33" spans="1:10" x14ac:dyDescent="0.2">
      <c r="A33" s="18">
        <v>26</v>
      </c>
      <c r="B33" s="16" t="s">
        <v>107</v>
      </c>
      <c r="C33" s="24">
        <f>8</f>
        <v>8</v>
      </c>
      <c r="D33" s="3"/>
      <c r="E33" s="3"/>
      <c r="G33" s="8"/>
    </row>
    <row r="34" spans="1:10" x14ac:dyDescent="0.2">
      <c r="A34" s="18">
        <v>27</v>
      </c>
      <c r="B34" s="27" t="s">
        <v>96</v>
      </c>
      <c r="C34" s="24">
        <v>121</v>
      </c>
      <c r="D34" s="3"/>
      <c r="G34" s="8"/>
      <c r="H34" s="8"/>
      <c r="I34" s="8"/>
    </row>
    <row r="35" spans="1:10" s="2" customFormat="1" x14ac:dyDescent="0.2">
      <c r="A35" s="18">
        <v>28</v>
      </c>
      <c r="B35" s="28" t="s">
        <v>111</v>
      </c>
      <c r="C35" s="24">
        <f>+C8+C18+C34</f>
        <v>54084.5</v>
      </c>
      <c r="D35" s="1"/>
      <c r="E35" s="1"/>
      <c r="F35" s="6"/>
      <c r="G35" s="7"/>
      <c r="J35" s="7"/>
    </row>
    <row r="36" spans="1:10" s="2" customFormat="1" ht="12.75" customHeight="1" x14ac:dyDescent="0.2">
      <c r="A36" s="18">
        <v>29</v>
      </c>
      <c r="B36" s="16" t="s">
        <v>124</v>
      </c>
      <c r="C36" s="24">
        <f>+C37+C42+C43</f>
        <v>35628.1</v>
      </c>
      <c r="D36" s="1"/>
      <c r="E36" s="8"/>
      <c r="F36" s="6"/>
      <c r="G36" s="7"/>
      <c r="J36" s="7"/>
    </row>
    <row r="37" spans="1:10" s="2" customFormat="1" ht="15" customHeight="1" x14ac:dyDescent="0.2">
      <c r="A37" s="18">
        <v>30</v>
      </c>
      <c r="B37" s="29" t="s">
        <v>109</v>
      </c>
      <c r="C37" s="24">
        <f>+C38+C39+C40</f>
        <v>28864.7</v>
      </c>
      <c r="D37" s="1"/>
      <c r="E37" s="1"/>
      <c r="F37" s="6"/>
      <c r="G37" s="7"/>
      <c r="J37" s="7"/>
    </row>
    <row r="38" spans="1:10" ht="12.6" customHeight="1" x14ac:dyDescent="0.2">
      <c r="A38" s="18">
        <v>31</v>
      </c>
      <c r="B38" s="20" t="s">
        <v>87</v>
      </c>
      <c r="C38" s="4">
        <v>7006.6</v>
      </c>
      <c r="D38" s="3"/>
      <c r="E38" s="23"/>
      <c r="F38" s="5"/>
      <c r="G38" s="8"/>
    </row>
    <row r="39" spans="1:10" ht="12.6" customHeight="1" x14ac:dyDescent="0.2">
      <c r="A39" s="18">
        <v>32</v>
      </c>
      <c r="B39" s="20" t="s">
        <v>70</v>
      </c>
      <c r="C39" s="4">
        <v>21175.9</v>
      </c>
      <c r="D39" s="3"/>
      <c r="E39" s="23"/>
      <c r="F39" s="5"/>
      <c r="G39" s="8"/>
    </row>
    <row r="40" spans="1:10" ht="12.6" customHeight="1" x14ac:dyDescent="0.2">
      <c r="A40" s="18">
        <v>33</v>
      </c>
      <c r="B40" s="20" t="s">
        <v>54</v>
      </c>
      <c r="C40" s="30">
        <f>+C41</f>
        <v>682.2</v>
      </c>
      <c r="D40" s="3"/>
      <c r="E40" s="23"/>
      <c r="F40" s="5"/>
    </row>
    <row r="41" spans="1:10" ht="12.6" customHeight="1" x14ac:dyDescent="0.2">
      <c r="A41" s="31" t="s">
        <v>86</v>
      </c>
      <c r="B41" s="22" t="s">
        <v>97</v>
      </c>
      <c r="C41" s="4">
        <v>682.2</v>
      </c>
      <c r="D41" s="3"/>
      <c r="F41" s="5"/>
      <c r="G41" s="8"/>
    </row>
    <row r="42" spans="1:10" x14ac:dyDescent="0.2">
      <c r="A42" s="31" t="s">
        <v>92</v>
      </c>
      <c r="B42" s="29" t="s">
        <v>88</v>
      </c>
      <c r="C42" s="24">
        <f>4518.7+32.5</f>
        <v>4551.2</v>
      </c>
      <c r="D42" s="3"/>
      <c r="F42" s="5"/>
      <c r="G42" s="8"/>
    </row>
    <row r="43" spans="1:10" x14ac:dyDescent="0.2">
      <c r="A43" s="31" t="s">
        <v>93</v>
      </c>
      <c r="B43" s="27" t="s">
        <v>89</v>
      </c>
      <c r="C43" s="19">
        <v>2212.1999999999998</v>
      </c>
      <c r="D43" s="3"/>
      <c r="F43" s="5"/>
      <c r="G43" s="8"/>
    </row>
    <row r="44" spans="1:10" ht="16.5" customHeight="1" x14ac:dyDescent="0.2">
      <c r="A44" s="31" t="s">
        <v>94</v>
      </c>
      <c r="B44" s="28" t="s">
        <v>110</v>
      </c>
      <c r="C44" s="24">
        <f>+C35+C36</f>
        <v>89712.6</v>
      </c>
      <c r="D44" s="3"/>
      <c r="F44" s="5"/>
      <c r="G44" s="8"/>
    </row>
    <row r="45" spans="1:10" ht="12.6" customHeight="1" x14ac:dyDescent="0.2">
      <c r="A45" s="31" t="s">
        <v>95</v>
      </c>
      <c r="B45" s="32" t="s">
        <v>98</v>
      </c>
      <c r="C45" s="30">
        <f>1575+563.7</f>
        <v>2138.6999999999998</v>
      </c>
      <c r="D45" s="3"/>
      <c r="F45" s="5"/>
      <c r="G45" s="8"/>
    </row>
    <row r="46" spans="1:10" ht="12.6" customHeight="1" x14ac:dyDescent="0.2">
      <c r="A46" s="31" t="s">
        <v>105</v>
      </c>
      <c r="B46" s="32" t="s">
        <v>99</v>
      </c>
      <c r="C46" s="4">
        <v>8822.7999999999993</v>
      </c>
      <c r="D46" s="3"/>
      <c r="F46" s="5"/>
      <c r="G46" s="8"/>
    </row>
    <row r="48" spans="1:10" ht="12.6" customHeight="1" x14ac:dyDescent="0.2">
      <c r="A48" s="11"/>
      <c r="B48" s="13" t="s">
        <v>64</v>
      </c>
      <c r="C48" s="33"/>
      <c r="G48" s="3"/>
    </row>
    <row r="49" spans="1:11" ht="12.6" customHeight="1" x14ac:dyDescent="0.2">
      <c r="A49" s="11"/>
      <c r="B49" s="13"/>
      <c r="C49" s="9"/>
      <c r="G49" s="3"/>
    </row>
    <row r="50" spans="1:11" ht="12.6" customHeight="1" x14ac:dyDescent="0.2">
      <c r="A50" s="11"/>
      <c r="B50" s="13"/>
      <c r="C50" s="9"/>
      <c r="G50" s="3"/>
    </row>
    <row r="51" spans="1:11" ht="12.6" customHeight="1" x14ac:dyDescent="0.2">
      <c r="B51" s="6"/>
      <c r="G51" s="3"/>
    </row>
    <row r="52" spans="1:11" ht="12.6" customHeight="1" x14ac:dyDescent="0.2">
      <c r="B52" s="6"/>
      <c r="C52" s="9"/>
      <c r="G52" s="3"/>
      <c r="K52" s="8"/>
    </row>
    <row r="53" spans="1:11" ht="12.6" customHeight="1" x14ac:dyDescent="0.2">
      <c r="B53" s="6"/>
      <c r="C53" s="9"/>
      <c r="G53" s="3"/>
    </row>
    <row r="54" spans="1:11" ht="12.6" customHeight="1" x14ac:dyDescent="0.2">
      <c r="B54" s="6"/>
      <c r="C54" s="9"/>
      <c r="G54" s="8"/>
    </row>
    <row r="55" spans="1:11" ht="12.6" customHeight="1" x14ac:dyDescent="0.2">
      <c r="B55" s="6"/>
      <c r="C55" s="8"/>
      <c r="D55" s="9"/>
      <c r="F55" s="3"/>
    </row>
    <row r="56" spans="1:11" ht="12.6" customHeight="1" x14ac:dyDescent="0.2">
      <c r="B56" s="6"/>
      <c r="C56" s="9"/>
      <c r="D56" s="89"/>
    </row>
    <row r="57" spans="1:11" x14ac:dyDescent="0.2">
      <c r="B57" s="6"/>
      <c r="C57" s="9"/>
      <c r="D57" s="90"/>
      <c r="G57" s="8"/>
    </row>
    <row r="58" spans="1:11" x14ac:dyDescent="0.2">
      <c r="C58" s="9"/>
      <c r="G58" s="8"/>
    </row>
    <row r="59" spans="1:11" x14ac:dyDescent="0.2">
      <c r="G59" s="8"/>
    </row>
    <row r="60" spans="1:11" x14ac:dyDescent="0.2">
      <c r="G60" s="8"/>
    </row>
    <row r="61" spans="1:11" x14ac:dyDescent="0.2">
      <c r="G61" s="8"/>
    </row>
    <row r="65" spans="5:7" x14ac:dyDescent="0.2">
      <c r="G65" s="8"/>
    </row>
    <row r="71" spans="5:7" x14ac:dyDescent="0.2">
      <c r="G71" s="8"/>
    </row>
    <row r="73" spans="5:7" ht="12" customHeight="1" x14ac:dyDescent="0.2"/>
    <row r="74" spans="5:7" ht="12" customHeight="1" x14ac:dyDescent="0.2">
      <c r="E74" s="34"/>
    </row>
    <row r="75" spans="5:7" ht="12" customHeight="1" x14ac:dyDescent="0.2"/>
    <row r="76" spans="5:7" ht="12" customHeight="1" x14ac:dyDescent="0.2"/>
    <row r="77" spans="5:7" ht="12" customHeight="1" x14ac:dyDescent="0.2"/>
    <row r="78" spans="5:7" ht="12" customHeight="1" x14ac:dyDescent="0.2"/>
    <row r="79" spans="5:7" ht="12" customHeight="1" x14ac:dyDescent="0.2"/>
    <row r="80" spans="5:7" ht="12" customHeight="1" x14ac:dyDescent="0.2"/>
  </sheetData>
  <mergeCells count="4">
    <mergeCell ref="B1:C1"/>
    <mergeCell ref="B2:C2"/>
    <mergeCell ref="A3:C3"/>
    <mergeCell ref="D56:D57"/>
  </mergeCells>
  <phoneticPr fontId="7" type="noConversion"/>
  <pageMargins left="0.70866141732283472" right="0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6"/>
  <sheetViews>
    <sheetView tabSelected="1" topLeftCell="A13" zoomScaleNormal="100" workbookViewId="0">
      <selection activeCell="H20" sqref="H20"/>
    </sheetView>
  </sheetViews>
  <sheetFormatPr defaultColWidth="9.140625" defaultRowHeight="12.75" x14ac:dyDescent="0.2"/>
  <cols>
    <col min="1" max="1" width="4.7109375" style="2" customWidth="1"/>
    <col min="2" max="2" width="7" style="36" customWidth="1"/>
    <col min="3" max="3" width="70" style="39" customWidth="1"/>
    <col min="4" max="4" width="10.42578125" style="84" customWidth="1"/>
    <col min="5" max="6" width="9.140625" style="3" customWidth="1"/>
    <col min="7" max="16384" width="9.140625" style="1"/>
  </cols>
  <sheetData>
    <row r="1" spans="1:6" ht="15.75" x14ac:dyDescent="0.25">
      <c r="C1" s="87" t="s">
        <v>68</v>
      </c>
      <c r="D1" s="87"/>
    </row>
    <row r="2" spans="1:6" ht="15" customHeight="1" x14ac:dyDescent="0.25">
      <c r="C2" s="87" t="s">
        <v>133</v>
      </c>
      <c r="D2" s="87"/>
    </row>
    <row r="3" spans="1:6" ht="15.75" x14ac:dyDescent="0.25">
      <c r="C3" s="37"/>
      <c r="D3" s="38" t="s">
        <v>67</v>
      </c>
    </row>
    <row r="4" spans="1:6" ht="15.75" x14ac:dyDescent="0.2">
      <c r="D4" s="38"/>
    </row>
    <row r="5" spans="1:6" ht="35.25" customHeight="1" x14ac:dyDescent="0.2">
      <c r="A5" s="91" t="s">
        <v>85</v>
      </c>
      <c r="B5" s="91"/>
      <c r="C5" s="91"/>
      <c r="D5" s="91"/>
    </row>
    <row r="6" spans="1:6" x14ac:dyDescent="0.2">
      <c r="A6" s="40"/>
      <c r="B6" s="40"/>
      <c r="C6" s="40"/>
      <c r="D6" s="40"/>
    </row>
    <row r="7" spans="1:6" x14ac:dyDescent="0.2">
      <c r="A7" s="41"/>
      <c r="B7" s="42"/>
      <c r="C7" s="43"/>
      <c r="D7" s="44" t="s">
        <v>27</v>
      </c>
    </row>
    <row r="8" spans="1:6" ht="38.25" x14ac:dyDescent="0.2">
      <c r="A8" s="45" t="s">
        <v>25</v>
      </c>
      <c r="B8" s="46" t="s">
        <v>66</v>
      </c>
      <c r="C8" s="45" t="s">
        <v>5</v>
      </c>
      <c r="D8" s="45" t="s">
        <v>6</v>
      </c>
      <c r="E8" s="47"/>
      <c r="F8" s="47"/>
    </row>
    <row r="9" spans="1:6" s="35" customFormat="1" ht="12.75" customHeight="1" x14ac:dyDescent="0.2">
      <c r="A9" s="48">
        <v>1</v>
      </c>
      <c r="B9" s="49" t="s">
        <v>7</v>
      </c>
      <c r="C9" s="45">
        <v>3</v>
      </c>
      <c r="D9" s="45">
        <v>4</v>
      </c>
      <c r="E9" s="47"/>
      <c r="F9" s="47"/>
    </row>
    <row r="10" spans="1:6" s="35" customFormat="1" ht="16.5" customHeight="1" x14ac:dyDescent="0.2">
      <c r="A10" s="50">
        <v>1</v>
      </c>
      <c r="B10" s="49" t="s">
        <v>16</v>
      </c>
      <c r="C10" s="51" t="s">
        <v>17</v>
      </c>
      <c r="D10" s="52">
        <f>+D11+D14+D19</f>
        <v>456.30000000000007</v>
      </c>
      <c r="E10" s="47"/>
      <c r="F10" s="47"/>
    </row>
    <row r="11" spans="1:6" s="35" customFormat="1" ht="12.75" customHeight="1" x14ac:dyDescent="0.2">
      <c r="A11" s="50">
        <v>2</v>
      </c>
      <c r="B11" s="53" t="s">
        <v>45</v>
      </c>
      <c r="C11" s="54" t="s">
        <v>75</v>
      </c>
      <c r="D11" s="55">
        <f>+D12+D13</f>
        <v>296.3</v>
      </c>
      <c r="E11" s="47"/>
      <c r="F11" s="47"/>
    </row>
    <row r="12" spans="1:6" s="35" customFormat="1" ht="12.75" customHeight="1" x14ac:dyDescent="0.2">
      <c r="A12" s="50">
        <v>3</v>
      </c>
      <c r="B12" s="56"/>
      <c r="C12" s="57" t="s">
        <v>37</v>
      </c>
      <c r="D12" s="58">
        <v>287.5</v>
      </c>
      <c r="E12" s="47"/>
      <c r="F12" s="47"/>
    </row>
    <row r="13" spans="1:6" s="35" customFormat="1" ht="12.75" customHeight="1" x14ac:dyDescent="0.2">
      <c r="A13" s="50">
        <v>4</v>
      </c>
      <c r="B13" s="56"/>
      <c r="C13" s="59" t="s">
        <v>3</v>
      </c>
      <c r="D13" s="58">
        <v>8.8000000000000007</v>
      </c>
      <c r="E13" s="47"/>
      <c r="F13" s="47"/>
    </row>
    <row r="14" spans="1:6" s="35" customFormat="1" ht="25.5" x14ac:dyDescent="0.2">
      <c r="A14" s="50">
        <v>5</v>
      </c>
      <c r="B14" s="56" t="s">
        <v>46</v>
      </c>
      <c r="C14" s="60" t="s">
        <v>77</v>
      </c>
      <c r="D14" s="61">
        <f>SUM(D15:D18)</f>
        <v>26.599999999999998</v>
      </c>
      <c r="E14" s="47"/>
      <c r="F14" s="47"/>
    </row>
    <row r="15" spans="1:6" s="35" customFormat="1" x14ac:dyDescent="0.2">
      <c r="A15" s="50">
        <v>6</v>
      </c>
      <c r="B15" s="56"/>
      <c r="C15" s="62" t="s">
        <v>29</v>
      </c>
      <c r="D15" s="63">
        <v>3.8</v>
      </c>
      <c r="E15" s="47"/>
      <c r="F15" s="47"/>
    </row>
    <row r="16" spans="1:6" s="35" customFormat="1" x14ac:dyDescent="0.2">
      <c r="A16" s="50">
        <v>7</v>
      </c>
      <c r="B16" s="56"/>
      <c r="C16" s="62" t="s">
        <v>30</v>
      </c>
      <c r="D16" s="63">
        <v>7.6</v>
      </c>
      <c r="E16" s="47"/>
      <c r="F16" s="47"/>
    </row>
    <row r="17" spans="1:6" s="35" customFormat="1" x14ac:dyDescent="0.2">
      <c r="A17" s="50">
        <v>8</v>
      </c>
      <c r="B17" s="56"/>
      <c r="C17" s="62" t="s">
        <v>31</v>
      </c>
      <c r="D17" s="63">
        <v>11.4</v>
      </c>
      <c r="E17" s="47"/>
      <c r="F17" s="47"/>
    </row>
    <row r="18" spans="1:6" x14ac:dyDescent="0.2">
      <c r="A18" s="50">
        <v>9</v>
      </c>
      <c r="B18" s="56"/>
      <c r="C18" s="64" t="s">
        <v>36</v>
      </c>
      <c r="D18" s="63">
        <v>3.8</v>
      </c>
      <c r="E18" s="47"/>
      <c r="F18" s="47"/>
    </row>
    <row r="19" spans="1:6" x14ac:dyDescent="0.2">
      <c r="A19" s="50">
        <v>10</v>
      </c>
      <c r="B19" s="56" t="s">
        <v>112</v>
      </c>
      <c r="C19" s="60" t="s">
        <v>113</v>
      </c>
      <c r="D19" s="61">
        <f>SUM(D20:D25)</f>
        <v>133.4</v>
      </c>
      <c r="E19" s="47"/>
      <c r="F19" s="47"/>
    </row>
    <row r="20" spans="1:6" x14ac:dyDescent="0.2">
      <c r="A20" s="50">
        <v>11</v>
      </c>
      <c r="B20" s="56"/>
      <c r="C20" s="65" t="s">
        <v>34</v>
      </c>
      <c r="D20" s="63">
        <v>16.7</v>
      </c>
      <c r="E20" s="47"/>
      <c r="F20" s="47"/>
    </row>
    <row r="21" spans="1:6" x14ac:dyDescent="0.2">
      <c r="A21" s="50">
        <v>12</v>
      </c>
      <c r="B21" s="56"/>
      <c r="C21" s="65" t="s">
        <v>14</v>
      </c>
      <c r="D21" s="63">
        <v>18.7</v>
      </c>
      <c r="E21" s="47"/>
      <c r="F21" s="47"/>
    </row>
    <row r="22" spans="1:6" x14ac:dyDescent="0.2">
      <c r="A22" s="50">
        <v>13</v>
      </c>
      <c r="B22" s="56"/>
      <c r="C22" s="66" t="s">
        <v>32</v>
      </c>
      <c r="D22" s="63">
        <v>18.100000000000001</v>
      </c>
      <c r="E22" s="47"/>
      <c r="F22" s="47"/>
    </row>
    <row r="23" spans="1:6" x14ac:dyDescent="0.2">
      <c r="A23" s="50">
        <v>14</v>
      </c>
      <c r="B23" s="56"/>
      <c r="C23" s="65" t="s">
        <v>33</v>
      </c>
      <c r="D23" s="63">
        <v>19.100000000000001</v>
      </c>
      <c r="E23" s="47"/>
      <c r="F23" s="47"/>
    </row>
    <row r="24" spans="1:6" x14ac:dyDescent="0.2">
      <c r="A24" s="50">
        <v>15</v>
      </c>
      <c r="B24" s="56"/>
      <c r="C24" s="66" t="s">
        <v>26</v>
      </c>
      <c r="D24" s="63">
        <v>13.2</v>
      </c>
      <c r="E24" s="47"/>
      <c r="F24" s="47"/>
    </row>
    <row r="25" spans="1:6" x14ac:dyDescent="0.2">
      <c r="A25" s="50">
        <v>16</v>
      </c>
      <c r="B25" s="56"/>
      <c r="C25" s="67" t="s">
        <v>37</v>
      </c>
      <c r="D25" s="63">
        <v>47.6</v>
      </c>
      <c r="E25" s="47"/>
      <c r="F25" s="47"/>
    </row>
    <row r="26" spans="1:6" ht="15.75" customHeight="1" x14ac:dyDescent="0.2">
      <c r="A26" s="50">
        <v>17</v>
      </c>
      <c r="B26" s="49" t="s">
        <v>10</v>
      </c>
      <c r="C26" s="68" t="s">
        <v>11</v>
      </c>
      <c r="D26" s="69">
        <f>+D27+D29+D31+D33+D35+D41+D43+D45+D47+D49</f>
        <v>685.30000000000007</v>
      </c>
      <c r="E26" s="47"/>
      <c r="F26" s="47"/>
    </row>
    <row r="27" spans="1:6" x14ac:dyDescent="0.2">
      <c r="A27" s="50">
        <v>18</v>
      </c>
      <c r="B27" s="56" t="s">
        <v>38</v>
      </c>
      <c r="C27" s="54" t="s">
        <v>79</v>
      </c>
      <c r="D27" s="55">
        <f>+D28</f>
        <v>25</v>
      </c>
      <c r="E27" s="47"/>
      <c r="F27" s="47"/>
    </row>
    <row r="28" spans="1:6" x14ac:dyDescent="0.2">
      <c r="A28" s="50">
        <v>19</v>
      </c>
      <c r="B28" s="56"/>
      <c r="C28" s="59" t="s">
        <v>28</v>
      </c>
      <c r="D28" s="58">
        <v>25</v>
      </c>
      <c r="E28" s="47"/>
      <c r="F28" s="47"/>
    </row>
    <row r="29" spans="1:6" ht="25.5" x14ac:dyDescent="0.2">
      <c r="A29" s="50">
        <v>20</v>
      </c>
      <c r="B29" s="56" t="s">
        <v>39</v>
      </c>
      <c r="C29" s="54" t="s">
        <v>80</v>
      </c>
      <c r="D29" s="55">
        <f>+D30</f>
        <v>151.80000000000001</v>
      </c>
      <c r="E29" s="47"/>
      <c r="F29" s="47"/>
    </row>
    <row r="30" spans="1:6" x14ac:dyDescent="0.2">
      <c r="A30" s="50">
        <v>21</v>
      </c>
      <c r="B30" s="56"/>
      <c r="C30" s="59" t="s">
        <v>3</v>
      </c>
      <c r="D30" s="58">
        <v>151.80000000000001</v>
      </c>
      <c r="E30" s="47"/>
      <c r="F30" s="47"/>
    </row>
    <row r="31" spans="1:6" ht="25.5" x14ac:dyDescent="0.2">
      <c r="A31" s="50">
        <v>22</v>
      </c>
      <c r="B31" s="56" t="s">
        <v>40</v>
      </c>
      <c r="C31" s="60" t="s">
        <v>81</v>
      </c>
      <c r="D31" s="55">
        <f>+D32</f>
        <v>85.1</v>
      </c>
      <c r="E31" s="47"/>
      <c r="F31" s="47"/>
    </row>
    <row r="32" spans="1:6" x14ac:dyDescent="0.2">
      <c r="A32" s="50">
        <v>23</v>
      </c>
      <c r="B32" s="56"/>
      <c r="C32" s="59" t="s">
        <v>3</v>
      </c>
      <c r="D32" s="58">
        <v>85.1</v>
      </c>
      <c r="E32" s="47"/>
      <c r="F32" s="47"/>
    </row>
    <row r="33" spans="1:6" x14ac:dyDescent="0.2">
      <c r="A33" s="50">
        <v>24</v>
      </c>
      <c r="B33" s="56" t="s">
        <v>41</v>
      </c>
      <c r="C33" s="60" t="s">
        <v>82</v>
      </c>
      <c r="D33" s="55">
        <f>+D34</f>
        <v>152.80000000000001</v>
      </c>
      <c r="E33" s="47"/>
      <c r="F33" s="47"/>
    </row>
    <row r="34" spans="1:6" x14ac:dyDescent="0.2">
      <c r="A34" s="50">
        <v>25</v>
      </c>
      <c r="B34" s="56"/>
      <c r="C34" s="64" t="s">
        <v>3</v>
      </c>
      <c r="D34" s="58">
        <v>152.80000000000001</v>
      </c>
      <c r="E34" s="47"/>
      <c r="F34" s="47"/>
    </row>
    <row r="35" spans="1:6" ht="25.5" x14ac:dyDescent="0.2">
      <c r="A35" s="50">
        <v>26</v>
      </c>
      <c r="B35" s="56" t="s">
        <v>42</v>
      </c>
      <c r="C35" s="60" t="s">
        <v>114</v>
      </c>
      <c r="D35" s="55">
        <f>SUM(D36:D40)</f>
        <v>132.4</v>
      </c>
      <c r="E35" s="47"/>
      <c r="F35" s="47"/>
    </row>
    <row r="36" spans="1:6" x14ac:dyDescent="0.2">
      <c r="A36" s="50">
        <v>27</v>
      </c>
      <c r="B36" s="56"/>
      <c r="C36" s="62" t="s">
        <v>1</v>
      </c>
      <c r="D36" s="58">
        <v>56.5</v>
      </c>
      <c r="E36" s="47"/>
      <c r="F36" s="47"/>
    </row>
    <row r="37" spans="1:6" x14ac:dyDescent="0.2">
      <c r="A37" s="50">
        <v>28</v>
      </c>
      <c r="B37" s="56"/>
      <c r="C37" s="70" t="s">
        <v>2</v>
      </c>
      <c r="D37" s="58">
        <v>2.6</v>
      </c>
      <c r="E37" s="47"/>
      <c r="F37" s="47"/>
    </row>
    <row r="38" spans="1:6" x14ac:dyDescent="0.2">
      <c r="A38" s="50">
        <v>29</v>
      </c>
      <c r="B38" s="56"/>
      <c r="C38" s="71" t="s">
        <v>4</v>
      </c>
      <c r="D38" s="58">
        <v>11.6</v>
      </c>
      <c r="E38" s="47"/>
      <c r="F38" s="47"/>
    </row>
    <row r="39" spans="1:6" x14ac:dyDescent="0.2">
      <c r="A39" s="50">
        <v>30</v>
      </c>
      <c r="B39" s="56"/>
      <c r="C39" s="71" t="s">
        <v>8</v>
      </c>
      <c r="D39" s="58">
        <v>8.5</v>
      </c>
      <c r="E39" s="47"/>
      <c r="F39" s="47"/>
    </row>
    <row r="40" spans="1:6" x14ac:dyDescent="0.2">
      <c r="A40" s="50">
        <v>31</v>
      </c>
      <c r="B40" s="56"/>
      <c r="C40" s="62" t="s">
        <v>28</v>
      </c>
      <c r="D40" s="58">
        <f>52.8+0.4</f>
        <v>53.199999999999996</v>
      </c>
      <c r="E40" s="47"/>
      <c r="F40" s="47"/>
    </row>
    <row r="41" spans="1:6" x14ac:dyDescent="0.2">
      <c r="A41" s="50">
        <v>32</v>
      </c>
      <c r="B41" s="56" t="s">
        <v>71</v>
      </c>
      <c r="C41" s="60" t="s">
        <v>115</v>
      </c>
      <c r="D41" s="55">
        <f>+D42</f>
        <v>53.2</v>
      </c>
      <c r="E41" s="47"/>
      <c r="F41" s="47"/>
    </row>
    <row r="42" spans="1:6" x14ac:dyDescent="0.2">
      <c r="A42" s="50">
        <v>33</v>
      </c>
      <c r="B42" s="56"/>
      <c r="C42" s="64" t="s">
        <v>116</v>
      </c>
      <c r="D42" s="58">
        <v>53.2</v>
      </c>
      <c r="E42" s="47"/>
      <c r="F42" s="47"/>
    </row>
    <row r="43" spans="1:6" x14ac:dyDescent="0.2">
      <c r="A43" s="50">
        <v>34</v>
      </c>
      <c r="B43" s="56" t="s">
        <v>72</v>
      </c>
      <c r="C43" s="60" t="s">
        <v>117</v>
      </c>
      <c r="D43" s="58">
        <f>+D44</f>
        <v>24.4</v>
      </c>
      <c r="E43" s="47"/>
      <c r="F43" s="47"/>
    </row>
    <row r="44" spans="1:6" x14ac:dyDescent="0.2">
      <c r="A44" s="50">
        <v>35</v>
      </c>
      <c r="B44" s="56"/>
      <c r="C44" s="64" t="s">
        <v>116</v>
      </c>
      <c r="D44" s="58">
        <v>24.4</v>
      </c>
      <c r="E44" s="47"/>
      <c r="F44" s="47"/>
    </row>
    <row r="45" spans="1:6" ht="25.5" x14ac:dyDescent="0.2">
      <c r="A45" s="50">
        <v>36</v>
      </c>
      <c r="B45" s="56" t="s">
        <v>127</v>
      </c>
      <c r="C45" s="60" t="s">
        <v>126</v>
      </c>
      <c r="D45" s="58">
        <f>+D46</f>
        <v>28.5</v>
      </c>
      <c r="E45" s="47"/>
      <c r="F45" s="47"/>
    </row>
    <row r="46" spans="1:6" x14ac:dyDescent="0.2">
      <c r="A46" s="50">
        <v>37</v>
      </c>
      <c r="B46" s="56"/>
      <c r="C46" s="64" t="s">
        <v>116</v>
      </c>
      <c r="D46" s="58">
        <v>28.5</v>
      </c>
      <c r="E46" s="47"/>
      <c r="F46" s="47"/>
    </row>
    <row r="47" spans="1:6" ht="51" x14ac:dyDescent="0.2">
      <c r="A47" s="50">
        <v>38</v>
      </c>
      <c r="B47" s="56" t="s">
        <v>128</v>
      </c>
      <c r="C47" s="60" t="s">
        <v>129</v>
      </c>
      <c r="D47" s="55">
        <f>+D48</f>
        <v>2.2000000000000002</v>
      </c>
      <c r="E47" s="72"/>
      <c r="F47" s="47"/>
    </row>
    <row r="48" spans="1:6" x14ac:dyDescent="0.2">
      <c r="A48" s="50">
        <v>39</v>
      </c>
      <c r="B48" s="56"/>
      <c r="C48" s="64" t="s">
        <v>3</v>
      </c>
      <c r="D48" s="58">
        <v>2.2000000000000002</v>
      </c>
      <c r="E48" s="72"/>
      <c r="F48" s="47"/>
    </row>
    <row r="49" spans="1:8" ht="25.5" x14ac:dyDescent="0.2">
      <c r="A49" s="50">
        <v>40</v>
      </c>
      <c r="B49" s="56" t="s">
        <v>130</v>
      </c>
      <c r="C49" s="54" t="s">
        <v>131</v>
      </c>
      <c r="D49" s="55">
        <f>SUM(D50:D53)</f>
        <v>29.9</v>
      </c>
      <c r="E49" s="72"/>
      <c r="F49" s="47"/>
    </row>
    <row r="50" spans="1:8" x14ac:dyDescent="0.2">
      <c r="A50" s="50">
        <v>41</v>
      </c>
      <c r="B50" s="56"/>
      <c r="C50" s="73" t="s">
        <v>1</v>
      </c>
      <c r="D50" s="58">
        <v>9.6999999999999993</v>
      </c>
      <c r="E50" s="72"/>
      <c r="F50" s="47"/>
    </row>
    <row r="51" spans="1:8" x14ac:dyDescent="0.2">
      <c r="A51" s="50">
        <v>42</v>
      </c>
      <c r="B51" s="56"/>
      <c r="C51" s="74" t="s">
        <v>2</v>
      </c>
      <c r="D51" s="58">
        <v>6.5</v>
      </c>
      <c r="E51" s="72"/>
      <c r="F51" s="47"/>
    </row>
    <row r="52" spans="1:8" x14ac:dyDescent="0.2">
      <c r="A52" s="50">
        <v>43</v>
      </c>
      <c r="B52" s="56"/>
      <c r="C52" s="71" t="s">
        <v>4</v>
      </c>
      <c r="D52" s="58">
        <v>4.8</v>
      </c>
      <c r="E52" s="72"/>
      <c r="F52" s="47"/>
    </row>
    <row r="53" spans="1:8" x14ac:dyDescent="0.2">
      <c r="A53" s="50">
        <v>44</v>
      </c>
      <c r="B53" s="56"/>
      <c r="C53" s="74" t="s">
        <v>28</v>
      </c>
      <c r="D53" s="58">
        <v>8.9</v>
      </c>
      <c r="E53" s="72"/>
      <c r="F53" s="47"/>
    </row>
    <row r="54" spans="1:8" ht="15" customHeight="1" x14ac:dyDescent="0.2">
      <c r="A54" s="50">
        <v>45</v>
      </c>
      <c r="B54" s="49" t="s">
        <v>18</v>
      </c>
      <c r="C54" s="68" t="s">
        <v>19</v>
      </c>
      <c r="D54" s="75">
        <f>+D55+D57</f>
        <v>91.300000000000011</v>
      </c>
      <c r="E54" s="47"/>
      <c r="F54" s="47"/>
    </row>
    <row r="55" spans="1:8" x14ac:dyDescent="0.2">
      <c r="A55" s="50">
        <v>46</v>
      </c>
      <c r="B55" s="56" t="s">
        <v>73</v>
      </c>
      <c r="C55" s="54" t="s">
        <v>83</v>
      </c>
      <c r="D55" s="55">
        <f>+D56</f>
        <v>59.7</v>
      </c>
      <c r="E55" s="47"/>
      <c r="F55" s="47"/>
    </row>
    <row r="56" spans="1:8" x14ac:dyDescent="0.2">
      <c r="A56" s="50">
        <v>47</v>
      </c>
      <c r="B56" s="56"/>
      <c r="C56" s="64" t="s">
        <v>15</v>
      </c>
      <c r="D56" s="58">
        <v>59.7</v>
      </c>
      <c r="E56" s="47"/>
      <c r="F56" s="47"/>
    </row>
    <row r="57" spans="1:8" x14ac:dyDescent="0.2">
      <c r="A57" s="50">
        <v>48</v>
      </c>
      <c r="B57" s="56" t="s">
        <v>119</v>
      </c>
      <c r="C57" s="60" t="s">
        <v>118</v>
      </c>
      <c r="D57" s="58">
        <f>+D58</f>
        <v>31.6</v>
      </c>
      <c r="E57" s="47"/>
      <c r="F57" s="47"/>
    </row>
    <row r="58" spans="1:8" x14ac:dyDescent="0.2">
      <c r="A58" s="50">
        <v>49</v>
      </c>
      <c r="B58" s="56"/>
      <c r="C58" s="64" t="s">
        <v>116</v>
      </c>
      <c r="D58" s="58">
        <v>31.6</v>
      </c>
      <c r="E58" s="47"/>
      <c r="F58" s="47"/>
    </row>
    <row r="59" spans="1:8" x14ac:dyDescent="0.2">
      <c r="A59" s="50">
        <v>50</v>
      </c>
      <c r="B59" s="49" t="s">
        <v>20</v>
      </c>
      <c r="C59" s="76" t="s">
        <v>21</v>
      </c>
      <c r="D59" s="69">
        <f>+D60</f>
        <v>2845.7</v>
      </c>
      <c r="E59" s="47"/>
      <c r="F59" s="47"/>
    </row>
    <row r="60" spans="1:8" x14ac:dyDescent="0.2">
      <c r="A60" s="50">
        <v>51</v>
      </c>
      <c r="B60" s="56" t="s">
        <v>121</v>
      </c>
      <c r="C60" s="60" t="s">
        <v>120</v>
      </c>
      <c r="D60" s="58">
        <f>+D61</f>
        <v>2845.7</v>
      </c>
      <c r="E60" s="47"/>
      <c r="F60" s="47"/>
    </row>
    <row r="61" spans="1:8" x14ac:dyDescent="0.2">
      <c r="A61" s="50">
        <v>52</v>
      </c>
      <c r="B61" s="56"/>
      <c r="C61" s="64" t="s">
        <v>3</v>
      </c>
      <c r="D61" s="58">
        <v>2845.7</v>
      </c>
      <c r="E61" s="47"/>
      <c r="F61" s="47"/>
    </row>
    <row r="62" spans="1:8" ht="15" customHeight="1" x14ac:dyDescent="0.2">
      <c r="A62" s="50">
        <v>53</v>
      </c>
      <c r="B62" s="49" t="s">
        <v>22</v>
      </c>
      <c r="C62" s="68" t="s">
        <v>23</v>
      </c>
      <c r="D62" s="69">
        <f>+D63</f>
        <v>14.1</v>
      </c>
      <c r="E62" s="47"/>
      <c r="F62" s="47"/>
      <c r="H62" s="8"/>
    </row>
    <row r="63" spans="1:8" ht="25.5" x14ac:dyDescent="0.2">
      <c r="A63" s="50">
        <v>54</v>
      </c>
      <c r="B63" s="56" t="s">
        <v>74</v>
      </c>
      <c r="C63" s="77" t="s">
        <v>76</v>
      </c>
      <c r="D63" s="55">
        <f>+D64</f>
        <v>14.1</v>
      </c>
      <c r="E63" s="47"/>
      <c r="F63" s="47"/>
    </row>
    <row r="64" spans="1:8" x14ac:dyDescent="0.2">
      <c r="A64" s="50">
        <v>55</v>
      </c>
      <c r="B64" s="49"/>
      <c r="C64" s="59" t="s">
        <v>3</v>
      </c>
      <c r="D64" s="58">
        <v>14.1</v>
      </c>
      <c r="E64" s="47"/>
      <c r="F64" s="47"/>
    </row>
    <row r="65" spans="1:6" ht="17.25" customHeight="1" x14ac:dyDescent="0.2">
      <c r="A65" s="50">
        <v>56</v>
      </c>
      <c r="B65" s="49" t="s">
        <v>12</v>
      </c>
      <c r="C65" s="68" t="s">
        <v>13</v>
      </c>
      <c r="D65" s="69">
        <f>+D66+D68</f>
        <v>458.5</v>
      </c>
      <c r="E65" s="47"/>
      <c r="F65" s="47"/>
    </row>
    <row r="66" spans="1:6" ht="25.5" x14ac:dyDescent="0.2">
      <c r="A66" s="50">
        <v>57</v>
      </c>
      <c r="B66" s="56" t="s">
        <v>43</v>
      </c>
      <c r="C66" s="77" t="s">
        <v>84</v>
      </c>
      <c r="D66" s="55">
        <f>+D67</f>
        <v>158.5</v>
      </c>
      <c r="E66" s="47"/>
      <c r="F66" s="47"/>
    </row>
    <row r="67" spans="1:6" x14ac:dyDescent="0.2">
      <c r="A67" s="50">
        <v>58</v>
      </c>
      <c r="B67" s="56"/>
      <c r="C67" s="59" t="s">
        <v>3</v>
      </c>
      <c r="D67" s="58">
        <v>158.5</v>
      </c>
      <c r="E67" s="47"/>
      <c r="F67" s="47"/>
    </row>
    <row r="68" spans="1:6" ht="25.5" x14ac:dyDescent="0.2">
      <c r="A68" s="50">
        <v>59</v>
      </c>
      <c r="B68" s="56" t="s">
        <v>44</v>
      </c>
      <c r="C68" s="77" t="s">
        <v>78</v>
      </c>
      <c r="D68" s="55">
        <f>+D69</f>
        <v>300</v>
      </c>
      <c r="E68" s="47"/>
      <c r="F68" s="47"/>
    </row>
    <row r="69" spans="1:6" x14ac:dyDescent="0.2">
      <c r="A69" s="50">
        <v>60</v>
      </c>
      <c r="B69" s="56"/>
      <c r="C69" s="59" t="s">
        <v>3</v>
      </c>
      <c r="D69" s="58">
        <v>300</v>
      </c>
      <c r="E69" s="47"/>
      <c r="F69" s="47"/>
    </row>
    <row r="70" spans="1:6" x14ac:dyDescent="0.2">
      <c r="A70" s="50">
        <v>61</v>
      </c>
      <c r="B70" s="49"/>
      <c r="C70" s="78" t="s">
        <v>9</v>
      </c>
      <c r="D70" s="69">
        <f>+D10+D26+D54+D59+D62+D65</f>
        <v>4551.2</v>
      </c>
      <c r="E70" s="10"/>
      <c r="F70" s="10"/>
    </row>
    <row r="71" spans="1:6" ht="13.5" customHeight="1" x14ac:dyDescent="0.2">
      <c r="C71" s="39" t="s">
        <v>24</v>
      </c>
      <c r="D71" s="79"/>
    </row>
    <row r="72" spans="1:6" x14ac:dyDescent="0.2">
      <c r="C72" s="80"/>
      <c r="D72" s="79"/>
    </row>
    <row r="73" spans="1:6" x14ac:dyDescent="0.2">
      <c r="C73" s="80"/>
      <c r="D73" s="72"/>
    </row>
    <row r="74" spans="1:6" x14ac:dyDescent="0.2">
      <c r="D74" s="72"/>
    </row>
    <row r="75" spans="1:6" x14ac:dyDescent="0.2">
      <c r="C75" s="81"/>
      <c r="D75" s="72"/>
    </row>
    <row r="76" spans="1:6" x14ac:dyDescent="0.2">
      <c r="C76" s="82"/>
      <c r="D76" s="72"/>
    </row>
    <row r="77" spans="1:6" x14ac:dyDescent="0.2">
      <c r="C77" s="83"/>
      <c r="D77" s="79"/>
    </row>
    <row r="78" spans="1:6" x14ac:dyDescent="0.2">
      <c r="C78" s="81"/>
    </row>
    <row r="79" spans="1:6" x14ac:dyDescent="0.2">
      <c r="C79" s="85"/>
      <c r="D79" s="72"/>
    </row>
    <row r="83" spans="4:4" x14ac:dyDescent="0.2">
      <c r="D83" s="72"/>
    </row>
    <row r="84" spans="4:4" x14ac:dyDescent="0.2">
      <c r="D84" s="72"/>
    </row>
    <row r="86" spans="4:4" x14ac:dyDescent="0.2">
      <c r="D86" s="72"/>
    </row>
  </sheetData>
  <mergeCells count="3">
    <mergeCell ref="A5:D5"/>
    <mergeCell ref="C1:D1"/>
    <mergeCell ref="C2:D2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1 pr</vt:lpstr>
      <vt:lpstr>10 pr</vt:lpstr>
      <vt:lpstr>'1 pr'!Print_Area</vt:lpstr>
      <vt:lpstr>'10 pr'!Print_Area</vt:lpstr>
      <vt:lpstr>'1 pr'!Print_Titles</vt:lpstr>
      <vt:lpstr>'10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administratorius</cp:lastModifiedBy>
  <cp:lastPrinted>2024-03-12T14:16:40Z</cp:lastPrinted>
  <dcterms:created xsi:type="dcterms:W3CDTF">1996-10-14T23:33:28Z</dcterms:created>
  <dcterms:modified xsi:type="dcterms:W3CDTF">2024-03-19T09:23:53Z</dcterms:modified>
</cp:coreProperties>
</file>